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Dynics\Distributor Price Lists\DYNICS\2023 Individual PriceLists\"/>
    </mc:Choice>
  </mc:AlternateContent>
  <xr:revisionPtr revIDLastSave="0" documentId="8_{8929993E-62AA-42E9-AB1D-8BE2C6EA6912}" xr6:coauthVersionLast="47" xr6:coauthVersionMax="47" xr10:uidLastSave="{00000000-0000-0000-0000-000000000000}"/>
  <bookViews>
    <workbookView xWindow="-120" yWindow="-120" windowWidth="29040" windowHeight="17790" xr2:uid="{CC1ABBD1-0DCA-47DD-8EF6-14F449A0CF28}"/>
  </bookViews>
  <sheets>
    <sheet name="PW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4" i="1" l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C103" i="1"/>
  <c r="D103" i="1" s="1"/>
  <c r="D101" i="1"/>
  <c r="AE68" i="1"/>
  <c r="AE67" i="1"/>
  <c r="AE66" i="1"/>
  <c r="AE63" i="1"/>
  <c r="AE62" i="1"/>
  <c r="AE59" i="1"/>
  <c r="AE58" i="1"/>
  <c r="AE55" i="1"/>
  <c r="AE54" i="1"/>
  <c r="AE53" i="1"/>
  <c r="AE52" i="1"/>
  <c r="AE51" i="1"/>
  <c r="AE50" i="1"/>
  <c r="AE47" i="1"/>
  <c r="AE46" i="1"/>
  <c r="AE45" i="1"/>
  <c r="AE42" i="1"/>
  <c r="AE41" i="1"/>
  <c r="AE40" i="1"/>
  <c r="AE39" i="1"/>
  <c r="AE38" i="1"/>
  <c r="AE37" i="1"/>
  <c r="AE36" i="1"/>
  <c r="AE33" i="1"/>
  <c r="AE30" i="1"/>
  <c r="AE29" i="1"/>
</calcChain>
</file>

<file path=xl/sharedStrings.xml><?xml version="1.0" encoding="utf-8"?>
<sst xmlns="http://schemas.openxmlformats.org/spreadsheetml/2006/main" count="125" uniqueCount="98">
  <si>
    <t>Price List Effective 01/15/2023 Rev. 3.1.04</t>
  </si>
  <si>
    <t>Work your part number from left to right always ==&gt;</t>
  </si>
  <si>
    <t>DISPLAY</t>
  </si>
  <si>
    <t>PWS55</t>
  </si>
  <si>
    <t>55" LCD Monitor 16:9 Ratio, LED Display 1920x1080 Full HD Max Resolution, 1 Piece Powder Coat Steel Covers, Steel Enclosure Case, 600mm x 400mm VESA Mounting Pattern. Mobile Stand made of heavy duty extruded aluminum with 4 non marking 4" casters</t>
  </si>
  <si>
    <t>PWS75</t>
  </si>
  <si>
    <t>75" LCD Monitor 16:9 Ratio, LED Display 1920x1080 Full HD Max Resolution, 1 Piece Powder Coat Steel Covers, Steel Enclosure Case, 800mm x 600mm VESA Mounting Pattern. Mobile Stand made of heavy duty extruded aluminum with 4 non marking 4" casters</t>
  </si>
  <si>
    <t>LENS</t>
  </si>
  <si>
    <t>T</t>
  </si>
  <si>
    <t>Infrared 10-Points Touchscreen, Landscape Orientation, Laminated Glass</t>
  </si>
  <si>
    <t>CHASSIS</t>
  </si>
  <si>
    <t>MC</t>
  </si>
  <si>
    <t>PC Digital Media Player</t>
  </si>
  <si>
    <t>MV</t>
  </si>
  <si>
    <t>ProAV Monitor Only</t>
  </si>
  <si>
    <t>POWER SUPPLY</t>
  </si>
  <si>
    <t>A</t>
  </si>
  <si>
    <t>Industrial 100~240 VAC Power Entry - 6 Ft Power Cable Included</t>
  </si>
  <si>
    <t>SYSTEM COMPONENT CONFIGURATION</t>
  </si>
  <si>
    <t>AF</t>
  </si>
  <si>
    <t>Mini-ITX H110, Up to 32 GB DDR4, 1x 1Gb Ethernet, 2x USB 3.0, 2x USB 2.0, 1x PS/2, 1x DisplayPort v1.2, 1x HDMI v1.4, 2x Audio Jacks (Line-out/Line-in)</t>
  </si>
  <si>
    <t>Only for MC</t>
  </si>
  <si>
    <t>K</t>
  </si>
  <si>
    <t>Pro 4K Video Controller, 1x HDMI, 1x DisplayPort</t>
  </si>
  <si>
    <t>Only for MV: 55" &amp; 75". Select Cable in ACC3</t>
  </si>
  <si>
    <t>CPU CONFIGURATION</t>
  </si>
  <si>
    <t>D8</t>
  </si>
  <si>
    <t>6th Gen Quad Core i7-6700TE, up to 3.4 GHz, 8MB Cache</t>
  </si>
  <si>
    <t>OPERATING SYSTEM</t>
  </si>
  <si>
    <t>XX</t>
  </si>
  <si>
    <t>No Operating System</t>
  </si>
  <si>
    <t>LUB</t>
  </si>
  <si>
    <t>Linux Ubuntu (Contact us for more options)</t>
  </si>
  <si>
    <t>W10</t>
  </si>
  <si>
    <t>Windows 10 Pro 64-bit Version</t>
  </si>
  <si>
    <t>W11</t>
  </si>
  <si>
    <t>Windows 11 Pro 64-bit Version</t>
  </si>
  <si>
    <t>E10</t>
  </si>
  <si>
    <t>Windows 10 Enterprise 64-bit Version (IOT LTSB 2016)</t>
  </si>
  <si>
    <t>E19</t>
  </si>
  <si>
    <t>Windows 10 Enterprise 64-bit Version (IOT LTSC 2019)</t>
  </si>
  <si>
    <t>E21</t>
  </si>
  <si>
    <t>Windows 10 Enterprise 64-bit Version (IOT LTSC 2021)</t>
  </si>
  <si>
    <t>MEMORY</t>
  </si>
  <si>
    <t>B</t>
  </si>
  <si>
    <t>8.0 GB RAM DDR4</t>
  </si>
  <si>
    <t>C</t>
  </si>
  <si>
    <t>16.0 GB RAM DDR4</t>
  </si>
  <si>
    <t>D</t>
  </si>
  <si>
    <t>32.0 GB RAM DDR4</t>
  </si>
  <si>
    <t>INTERNAL DRIVE</t>
  </si>
  <si>
    <t>N5</t>
  </si>
  <si>
    <t>1 TB 2.5" Hard Drive SATA</t>
  </si>
  <si>
    <t>EB</t>
  </si>
  <si>
    <t>256.0 GB 2.5" Solid-State Flash Drive SATA</t>
  </si>
  <si>
    <t>EK</t>
  </si>
  <si>
    <t>512.0 GB 2.5" Solid-State Flash Drive SATA</t>
  </si>
  <si>
    <t>EL</t>
  </si>
  <si>
    <t>960.0 GB 2.5" Solid-State Flash Drive SATA</t>
  </si>
  <si>
    <t>EM</t>
  </si>
  <si>
    <t>1.92 TB 2.5" Solid-State Flash Drive SATA</t>
  </si>
  <si>
    <t>No Internal Drive</t>
  </si>
  <si>
    <t>ACCESSORIES 1</t>
  </si>
  <si>
    <t>W</t>
  </si>
  <si>
    <t>2.4/5 GHz Wireless 802.11 a/g/n</t>
  </si>
  <si>
    <t>X</t>
  </si>
  <si>
    <t>No Wi-Fi Selected</t>
  </si>
  <si>
    <t>ACCESSORIES 2</t>
  </si>
  <si>
    <t>S</t>
  </si>
  <si>
    <t>Integrated Left and Right Speakers. 2 Speakers, 2 Channels.</t>
  </si>
  <si>
    <t>No Speakers Selected</t>
  </si>
  <si>
    <t>ACCESSORIES 3</t>
  </si>
  <si>
    <t>V</t>
  </si>
  <si>
    <t xml:space="preserve">VGA 10Ft Cable Included, VGA Male to VGA Male </t>
  </si>
  <si>
    <t>Only for MV</t>
  </si>
  <si>
    <t>H</t>
  </si>
  <si>
    <t xml:space="preserve">HDMI 10Ft Cable Included, HDMI Male to HDMI Male </t>
  </si>
  <si>
    <t>P</t>
  </si>
  <si>
    <t xml:space="preserve">DisplayPort 10Ft Cable Included, DP Male to DP Male </t>
  </si>
  <si>
    <t>No Cable Accessories</t>
  </si>
  <si>
    <t>Your Order's Details:</t>
  </si>
  <si>
    <t>Part Number:</t>
  </si>
  <si>
    <t>CODE</t>
  </si>
  <si>
    <t>PART</t>
  </si>
  <si>
    <t>ORDER DESCRIPTION</t>
  </si>
  <si>
    <t>DSP</t>
  </si>
  <si>
    <t>LEN</t>
  </si>
  <si>
    <t>CHS</t>
  </si>
  <si>
    <t>PS</t>
  </si>
  <si>
    <t>SYS</t>
  </si>
  <si>
    <t>CPU</t>
  </si>
  <si>
    <t>OS</t>
  </si>
  <si>
    <t>RM</t>
  </si>
  <si>
    <t>DRM</t>
  </si>
  <si>
    <t>ACC1</t>
  </si>
  <si>
    <t>ACC2</t>
  </si>
  <si>
    <t>ACC3</t>
  </si>
  <si>
    <t xml:space="preserve">Please fax your order directly to your LOCAL DISTRIBUTOR or if one is not found in your area, email it to sales@dynics.com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</si>
</sst>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_);\([$$-409]#,##0\)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&quot;$&quot;#,##0"/>
  </numFmts>
  <fonts count="20" x14ac:knownFonts="1">
    <font>
      <sz val="10"/>
      <name val="Arial"/>
    </font>
    <font>
      <sz val="10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0"/>
      <color theme="0" tint="-0.499984740745262"/>
      <name val="Tahoma"/>
      <family val="2"/>
    </font>
    <font>
      <sz val="12"/>
      <color theme="1"/>
      <name val="Times New Roman"/>
      <family val="2"/>
    </font>
    <font>
      <sz val="12"/>
      <color indexed="18"/>
      <name val="Tahoma"/>
      <family val="2"/>
    </font>
    <font>
      <sz val="11"/>
      <color indexed="1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i/>
      <sz val="8"/>
      <name val="Tahoma"/>
      <family val="2"/>
    </font>
    <font>
      <b/>
      <i/>
      <sz val="8"/>
      <name val="Tahoma"/>
      <family val="2"/>
    </font>
    <font>
      <sz val="10"/>
      <color theme="0"/>
      <name val="Tahoma"/>
      <family val="2"/>
    </font>
    <font>
      <sz val="9"/>
      <name val="Tahoma"/>
      <family val="2"/>
    </font>
    <font>
      <sz val="10"/>
      <color rgb="FFFF0000"/>
      <name val="Tahoma"/>
      <family val="2"/>
    </font>
    <font>
      <b/>
      <sz val="14"/>
      <color indexed="56"/>
      <name val="Tahoma"/>
      <family val="2"/>
    </font>
    <font>
      <b/>
      <sz val="11"/>
      <name val="Tahoma"/>
      <family val="2"/>
    </font>
    <font>
      <b/>
      <sz val="10"/>
      <color rgb="FFFF0000"/>
      <name val="Tahoma"/>
      <family val="2"/>
    </font>
    <font>
      <b/>
      <sz val="10"/>
      <color indexed="56"/>
      <name val="Tahoma"/>
      <family val="2"/>
    </font>
    <font>
      <b/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6" fillId="4" borderId="0" xfId="3" applyNumberFormat="1" applyFont="1" applyFill="1" applyAlignment="1" applyProtection="1">
      <alignment horizontal="center" vertical="center" wrapText="1"/>
      <protection locked="0"/>
    </xf>
    <xf numFmtId="49" fontId="7" fillId="5" borderId="0" xfId="3" applyNumberFormat="1" applyFont="1" applyFill="1" applyAlignment="1" applyProtection="1">
      <alignment horizontal="center" vertical="center" wrapText="1"/>
      <protection locked="0"/>
    </xf>
    <xf numFmtId="164" fontId="3" fillId="4" borderId="0" xfId="0" applyNumberFormat="1" applyFont="1" applyFill="1"/>
    <xf numFmtId="0" fontId="1" fillId="4" borderId="0" xfId="0" applyFont="1" applyFill="1"/>
    <xf numFmtId="164" fontId="3" fillId="5" borderId="0" xfId="0" applyNumberFormat="1" applyFont="1" applyFill="1"/>
    <xf numFmtId="164" fontId="3" fillId="4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5" borderId="0" xfId="0" applyFont="1" applyFill="1"/>
    <xf numFmtId="164" fontId="3" fillId="0" borderId="0" xfId="0" applyNumberFormat="1" applyFont="1"/>
    <xf numFmtId="0" fontId="8" fillId="0" borderId="0" xfId="0" applyFont="1" applyAlignment="1">
      <alignment horizontal="left"/>
    </xf>
    <xf numFmtId="166" fontId="1" fillId="4" borderId="0" xfId="1" applyNumberFormat="1" applyFont="1" applyFill="1" applyAlignment="1">
      <alignment horizontal="right" vertical="center"/>
    </xf>
    <xf numFmtId="166" fontId="1" fillId="4" borderId="0" xfId="1" applyNumberFormat="1" applyFont="1" applyFill="1" applyAlignment="1">
      <alignment horizontal="center" vertical="center"/>
    </xf>
    <xf numFmtId="166" fontId="1" fillId="4" borderId="0" xfId="1" applyNumberFormat="1" applyFont="1" applyFill="1" applyAlignment="1">
      <alignment horizontal="left" vertical="center" wrapText="1"/>
    </xf>
    <xf numFmtId="166" fontId="1" fillId="0" borderId="0" xfId="1" applyNumberFormat="1" applyFont="1" applyAlignment="1">
      <alignment vertical="center"/>
    </xf>
    <xf numFmtId="166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166" fontId="1" fillId="0" borderId="0" xfId="1" applyNumberFormat="1" applyFont="1" applyAlignment="1">
      <alignment horizontal="left" vertical="center"/>
    </xf>
    <xf numFmtId="166" fontId="1" fillId="5" borderId="0" xfId="1" applyNumberFormat="1" applyFont="1" applyFill="1" applyAlignment="1">
      <alignment horizontal="center" vertical="center"/>
    </xf>
    <xf numFmtId="166" fontId="1" fillId="5" borderId="0" xfId="1" applyNumberFormat="1" applyFont="1" applyFill="1" applyAlignment="1">
      <alignment horizontal="left" vertical="center"/>
    </xf>
    <xf numFmtId="0" fontId="10" fillId="5" borderId="0" xfId="0" applyFont="1" applyFill="1"/>
    <xf numFmtId="166" fontId="1" fillId="0" borderId="0" xfId="1" applyNumberFormat="1" applyFont="1" applyAlignment="1">
      <alignment horizontal="right" vertical="center"/>
    </xf>
    <xf numFmtId="166" fontId="1" fillId="4" borderId="0" xfId="1" applyNumberFormat="1" applyFont="1" applyFill="1" applyAlignment="1">
      <alignment horizontal="left" vertical="center"/>
    </xf>
    <xf numFmtId="166" fontId="1" fillId="5" borderId="0" xfId="1" applyNumberFormat="1" applyFont="1" applyFill="1" applyAlignment="1">
      <alignment horizontal="left" vertical="center" wrapText="1"/>
    </xf>
    <xf numFmtId="166" fontId="11" fillId="4" borderId="0" xfId="1" applyNumberFormat="1" applyFont="1" applyFill="1" applyAlignment="1">
      <alignment horizontal="left" vertical="center"/>
    </xf>
    <xf numFmtId="0" fontId="12" fillId="0" borderId="0" xfId="0" applyFont="1"/>
    <xf numFmtId="166" fontId="11" fillId="4" borderId="0" xfId="1" applyNumberFormat="1" applyFont="1" applyFill="1" applyAlignment="1">
      <alignment horizontal="left" vertical="center" wrapText="1"/>
    </xf>
    <xf numFmtId="166" fontId="1" fillId="5" borderId="0" xfId="1" applyNumberFormat="1" applyFont="1" applyFill="1" applyAlignment="1">
      <alignment horizontal="right" vertical="center"/>
    </xf>
    <xf numFmtId="166" fontId="11" fillId="5" borderId="0" xfId="1" applyNumberFormat="1" applyFont="1" applyFill="1" applyAlignment="1">
      <alignment vertical="center"/>
    </xf>
    <xf numFmtId="0" fontId="12" fillId="6" borderId="0" xfId="0" applyFont="1" applyFill="1"/>
    <xf numFmtId="166" fontId="1" fillId="4" borderId="0" xfId="1" applyNumberFormat="1" applyFont="1" applyFill="1" applyAlignment="1">
      <alignment horizontal="right"/>
    </xf>
    <xf numFmtId="0" fontId="1" fillId="4" borderId="0" xfId="0" applyFont="1" applyFill="1" applyAlignment="1">
      <alignment horizontal="center"/>
    </xf>
    <xf numFmtId="166" fontId="13" fillId="5" borderId="0" xfId="1" applyNumberFormat="1" applyFont="1" applyFill="1" applyAlignment="1">
      <alignment horizontal="center" vertical="center"/>
    </xf>
    <xf numFmtId="166" fontId="1" fillId="5" borderId="0" xfId="1" applyNumberFormat="1" applyFont="1" applyFill="1" applyAlignment="1">
      <alignment vertical="center" wrapText="1"/>
    </xf>
    <xf numFmtId="0" fontId="14" fillId="0" borderId="0" xfId="0" applyFont="1"/>
    <xf numFmtId="49" fontId="8" fillId="0" borderId="0" xfId="0" applyNumberFormat="1" applyFont="1" applyAlignment="1">
      <alignment horizontal="left" vertical="center"/>
    </xf>
    <xf numFmtId="0" fontId="15" fillId="0" borderId="0" xfId="0" applyFont="1"/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vertical="center"/>
    </xf>
    <xf numFmtId="0" fontId="1" fillId="5" borderId="3" xfId="0" applyFont="1" applyFill="1" applyBorder="1"/>
    <xf numFmtId="0" fontId="18" fillId="5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7" fontId="1" fillId="0" borderId="10" xfId="1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/>
    <xf numFmtId="167" fontId="1" fillId="0" borderId="14" xfId="1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/>
    <xf numFmtId="167" fontId="1" fillId="0" borderId="2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9" fontId="19" fillId="0" borderId="0" xfId="2" applyFont="1" applyAlignment="1" applyProtection="1">
      <alignment horizontal="right" vertical="center"/>
      <protection locked="0"/>
    </xf>
  </cellXfs>
  <cellStyles count="4">
    <cellStyle name="20% - Accent1" xfId="3" builtinId="30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dynics.net/documents/PWS.pdf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3</xdr:col>
      <xdr:colOff>3891315</xdr:colOff>
      <xdr:row>12</xdr:row>
      <xdr:rowOff>11430</xdr:rowOff>
    </xdr:to>
    <xdr:sp macro="" textlink="">
      <xdr:nvSpPr>
        <xdr:cNvPr id="2" name="Text Box 115">
          <a:extLst>
            <a:ext uri="{FF2B5EF4-FFF2-40B4-BE49-F238E27FC236}">
              <a16:creationId xmlns:a16="http://schemas.microsoft.com/office/drawing/2014/main" id="{8C92A994-DE1A-4EAB-82F0-DE528F2F2580}"/>
            </a:ext>
          </a:extLst>
        </xdr:cNvPr>
        <xdr:cNvSpPr txBox="1">
          <a:spLocks noChangeArrowheads="1"/>
        </xdr:cNvSpPr>
      </xdr:nvSpPr>
      <xdr:spPr bwMode="auto">
        <a:xfrm>
          <a:off x="209550" y="828675"/>
          <a:ext cx="5139090" cy="98298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PWS SERIES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Portable</a:t>
          </a:r>
          <a:r>
            <a:rPr lang="en-US" sz="1200" b="0" i="0" strike="noStrike" baseline="0">
              <a:solidFill>
                <a:schemeClr val="tx2">
                  <a:lumMod val="75000"/>
                </a:schemeClr>
              </a:solidFill>
              <a:latin typeface="Impact"/>
            </a:rPr>
            <a:t> Work Stations</a:t>
          </a:r>
          <a:endParaRPr lang="en-US" sz="1200" b="0" i="0" strike="noStrike">
            <a:solidFill>
              <a:schemeClr val="tx2">
                <a:lumMod val="75000"/>
              </a:schemeClr>
            </a:solidFill>
            <a:latin typeface="Impact"/>
          </a:endParaRPr>
        </a:p>
      </xdr:txBody>
    </xdr:sp>
    <xdr:clientData/>
  </xdr:twoCellAnchor>
  <xdr:twoCellAnchor>
    <xdr:from>
      <xdr:col>4</xdr:col>
      <xdr:colOff>44052</xdr:colOff>
      <xdr:row>5</xdr:row>
      <xdr:rowOff>59531</xdr:rowOff>
    </xdr:from>
    <xdr:to>
      <xdr:col>6</xdr:col>
      <xdr:colOff>426380</xdr:colOff>
      <xdr:row>6</xdr:row>
      <xdr:rowOff>221456</xdr:rowOff>
    </xdr:to>
    <xdr:sp macro="" textlink="">
      <xdr:nvSpPr>
        <xdr:cNvPr id="3" name="Text Box 88">
          <a:extLst>
            <a:ext uri="{FF2B5EF4-FFF2-40B4-BE49-F238E27FC236}">
              <a16:creationId xmlns:a16="http://schemas.microsoft.com/office/drawing/2014/main" id="{BB816C22-3A26-468D-8258-1F4841A649F5}"/>
            </a:ext>
          </a:extLst>
        </xdr:cNvPr>
        <xdr:cNvSpPr txBox="1">
          <a:spLocks noChangeArrowheads="1"/>
        </xdr:cNvSpPr>
      </xdr:nvSpPr>
      <xdr:spPr bwMode="auto">
        <a:xfrm>
          <a:off x="5501877" y="869156"/>
          <a:ext cx="972878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DSP</a:t>
          </a:r>
        </a:p>
      </xdr:txBody>
    </xdr:sp>
    <xdr:clientData/>
  </xdr:twoCellAnchor>
  <xdr:twoCellAnchor>
    <xdr:from>
      <xdr:col>10</xdr:col>
      <xdr:colOff>44053</xdr:colOff>
      <xdr:row>5</xdr:row>
      <xdr:rowOff>59531</xdr:rowOff>
    </xdr:from>
    <xdr:to>
      <xdr:col>10</xdr:col>
      <xdr:colOff>417487</xdr:colOff>
      <xdr:row>6</xdr:row>
      <xdr:rowOff>221456</xdr:rowOff>
    </xdr:to>
    <xdr:sp macro="" textlink="">
      <xdr:nvSpPr>
        <xdr:cNvPr id="4" name="Text Box 88">
          <a:extLst>
            <a:ext uri="{FF2B5EF4-FFF2-40B4-BE49-F238E27FC236}">
              <a16:creationId xmlns:a16="http://schemas.microsoft.com/office/drawing/2014/main" id="{1ECA0918-D25D-4362-997D-A46468D2E27C}"/>
            </a:ext>
          </a:extLst>
        </xdr:cNvPr>
        <xdr:cNvSpPr txBox="1">
          <a:spLocks noChangeArrowheads="1"/>
        </xdr:cNvSpPr>
      </xdr:nvSpPr>
      <xdr:spPr bwMode="auto">
        <a:xfrm>
          <a:off x="7102078" y="869156"/>
          <a:ext cx="373434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CHS</a:t>
          </a:r>
        </a:p>
      </xdr:txBody>
    </xdr:sp>
    <xdr:clientData/>
  </xdr:twoCellAnchor>
  <xdr:twoCellAnchor>
    <xdr:from>
      <xdr:col>12</xdr:col>
      <xdr:colOff>44053</xdr:colOff>
      <xdr:row>5</xdr:row>
      <xdr:rowOff>59531</xdr:rowOff>
    </xdr:from>
    <xdr:to>
      <xdr:col>12</xdr:col>
      <xdr:colOff>375776</xdr:colOff>
      <xdr:row>6</xdr:row>
      <xdr:rowOff>221456</xdr:rowOff>
    </xdr:to>
    <xdr:sp macro="" textlink="">
      <xdr:nvSpPr>
        <xdr:cNvPr id="5" name="Text Box 88">
          <a:extLst>
            <a:ext uri="{FF2B5EF4-FFF2-40B4-BE49-F238E27FC236}">
              <a16:creationId xmlns:a16="http://schemas.microsoft.com/office/drawing/2014/main" id="{BC3294FB-ADAB-49AA-8001-A310954BC019}"/>
            </a:ext>
          </a:extLst>
        </xdr:cNvPr>
        <xdr:cNvSpPr txBox="1">
          <a:spLocks noChangeArrowheads="1"/>
        </xdr:cNvSpPr>
      </xdr:nvSpPr>
      <xdr:spPr bwMode="auto">
        <a:xfrm>
          <a:off x="760690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64008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PS</a:t>
          </a:r>
        </a:p>
      </xdr:txBody>
    </xdr:sp>
    <xdr:clientData/>
  </xdr:twoCellAnchor>
  <xdr:twoCellAnchor>
    <xdr:from>
      <xdr:col>16</xdr:col>
      <xdr:colOff>44053</xdr:colOff>
      <xdr:row>5</xdr:row>
      <xdr:rowOff>59531</xdr:rowOff>
    </xdr:from>
    <xdr:to>
      <xdr:col>16</xdr:col>
      <xdr:colOff>375776</xdr:colOff>
      <xdr:row>6</xdr:row>
      <xdr:rowOff>221456</xdr:rowOff>
    </xdr:to>
    <xdr:sp macro="" textlink="">
      <xdr:nvSpPr>
        <xdr:cNvPr id="6" name="Text Box 88">
          <a:extLst>
            <a:ext uri="{FF2B5EF4-FFF2-40B4-BE49-F238E27FC236}">
              <a16:creationId xmlns:a16="http://schemas.microsoft.com/office/drawing/2014/main" id="{5FE0E664-9535-46E3-AD06-199AFDF36980}"/>
            </a:ext>
          </a:extLst>
        </xdr:cNvPr>
        <xdr:cNvSpPr txBox="1">
          <a:spLocks noChangeArrowheads="1"/>
        </xdr:cNvSpPr>
      </xdr:nvSpPr>
      <xdr:spPr bwMode="auto">
        <a:xfrm>
          <a:off x="86165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CPU</a:t>
          </a:r>
        </a:p>
      </xdr:txBody>
    </xdr:sp>
    <xdr:clientData/>
  </xdr:twoCellAnchor>
  <xdr:twoCellAnchor>
    <xdr:from>
      <xdr:col>18</xdr:col>
      <xdr:colOff>44053</xdr:colOff>
      <xdr:row>5</xdr:row>
      <xdr:rowOff>59531</xdr:rowOff>
    </xdr:from>
    <xdr:to>
      <xdr:col>18</xdr:col>
      <xdr:colOff>375776</xdr:colOff>
      <xdr:row>6</xdr:row>
      <xdr:rowOff>221456</xdr:rowOff>
    </xdr:to>
    <xdr:sp macro="" textlink="">
      <xdr:nvSpPr>
        <xdr:cNvPr id="7" name="Text Box 88">
          <a:extLst>
            <a:ext uri="{FF2B5EF4-FFF2-40B4-BE49-F238E27FC236}">
              <a16:creationId xmlns:a16="http://schemas.microsoft.com/office/drawing/2014/main" id="{EC4D8A28-6DDA-4843-BBCE-33640B47EEFC}"/>
            </a:ext>
          </a:extLst>
        </xdr:cNvPr>
        <xdr:cNvSpPr txBox="1">
          <a:spLocks noChangeArrowheads="1"/>
        </xdr:cNvSpPr>
      </xdr:nvSpPr>
      <xdr:spPr bwMode="auto">
        <a:xfrm>
          <a:off x="912137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64008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OS</a:t>
          </a:r>
        </a:p>
      </xdr:txBody>
    </xdr:sp>
    <xdr:clientData/>
  </xdr:twoCellAnchor>
  <xdr:twoCellAnchor>
    <xdr:from>
      <xdr:col>20</xdr:col>
      <xdr:colOff>44053</xdr:colOff>
      <xdr:row>5</xdr:row>
      <xdr:rowOff>59531</xdr:rowOff>
    </xdr:from>
    <xdr:to>
      <xdr:col>20</xdr:col>
      <xdr:colOff>375776</xdr:colOff>
      <xdr:row>6</xdr:row>
      <xdr:rowOff>221456</xdr:rowOff>
    </xdr:to>
    <xdr:sp macro="" textlink="">
      <xdr:nvSpPr>
        <xdr:cNvPr id="8" name="Text Box 88">
          <a:extLst>
            <a:ext uri="{FF2B5EF4-FFF2-40B4-BE49-F238E27FC236}">
              <a16:creationId xmlns:a16="http://schemas.microsoft.com/office/drawing/2014/main" id="{29843D61-4D17-4857-8BE8-5346AA8A830B}"/>
            </a:ext>
          </a:extLst>
        </xdr:cNvPr>
        <xdr:cNvSpPr txBox="1">
          <a:spLocks noChangeArrowheads="1"/>
        </xdr:cNvSpPr>
      </xdr:nvSpPr>
      <xdr:spPr bwMode="auto">
        <a:xfrm>
          <a:off x="962620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RM</a:t>
          </a:r>
        </a:p>
      </xdr:txBody>
    </xdr:sp>
    <xdr:clientData/>
  </xdr:twoCellAnchor>
  <xdr:twoCellAnchor>
    <xdr:from>
      <xdr:col>22</xdr:col>
      <xdr:colOff>44053</xdr:colOff>
      <xdr:row>5</xdr:row>
      <xdr:rowOff>59531</xdr:rowOff>
    </xdr:from>
    <xdr:to>
      <xdr:col>22</xdr:col>
      <xdr:colOff>375776</xdr:colOff>
      <xdr:row>6</xdr:row>
      <xdr:rowOff>221456</xdr:rowOff>
    </xdr:to>
    <xdr:sp macro="" textlink="">
      <xdr:nvSpPr>
        <xdr:cNvPr id="9" name="Text Box 88">
          <a:extLst>
            <a:ext uri="{FF2B5EF4-FFF2-40B4-BE49-F238E27FC236}">
              <a16:creationId xmlns:a16="http://schemas.microsoft.com/office/drawing/2014/main" id="{1C4BD799-1F1E-4478-88B8-D8FCC86929CE}"/>
            </a:ext>
          </a:extLst>
        </xdr:cNvPr>
        <xdr:cNvSpPr txBox="1">
          <a:spLocks noChangeArrowheads="1"/>
        </xdr:cNvSpPr>
      </xdr:nvSpPr>
      <xdr:spPr bwMode="auto">
        <a:xfrm>
          <a:off x="101310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DRM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17243" cy="278089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C7A81C8-3582-419B-AEF7-422CBF1EFD58}"/>
            </a:ext>
          </a:extLst>
        </xdr:cNvPr>
        <xdr:cNvSpPr/>
      </xdr:nvSpPr>
      <xdr:spPr>
        <a:xfrm>
          <a:off x="201929" y="581025"/>
          <a:ext cx="2217243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1653540</xdr:colOff>
      <xdr:row>12</xdr:row>
      <xdr:rowOff>66675</xdr:rowOff>
    </xdr:from>
    <xdr:ext cx="2223780" cy="278089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D299C9E9-7163-417F-BE80-9AB6A0AEB764}"/>
            </a:ext>
          </a:extLst>
        </xdr:cNvPr>
        <xdr:cNvSpPr/>
      </xdr:nvSpPr>
      <xdr:spPr>
        <a:xfrm>
          <a:off x="3110865" y="1866900"/>
          <a:ext cx="2223780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twoCellAnchor>
    <xdr:from>
      <xdr:col>14</xdr:col>
      <xdr:colOff>44053</xdr:colOff>
      <xdr:row>5</xdr:row>
      <xdr:rowOff>59531</xdr:rowOff>
    </xdr:from>
    <xdr:to>
      <xdr:col>14</xdr:col>
      <xdr:colOff>405429</xdr:colOff>
      <xdr:row>6</xdr:row>
      <xdr:rowOff>221456</xdr:rowOff>
    </xdr:to>
    <xdr:sp macro="" textlink="">
      <xdr:nvSpPr>
        <xdr:cNvPr id="12" name="Text Box 88">
          <a:extLst>
            <a:ext uri="{FF2B5EF4-FFF2-40B4-BE49-F238E27FC236}">
              <a16:creationId xmlns:a16="http://schemas.microsoft.com/office/drawing/2014/main" id="{26679C1D-4CE5-42D1-8AAF-1BCFA98D70CD}"/>
            </a:ext>
          </a:extLst>
        </xdr:cNvPr>
        <xdr:cNvSpPr txBox="1">
          <a:spLocks noChangeArrowheads="1"/>
        </xdr:cNvSpPr>
      </xdr:nvSpPr>
      <xdr:spPr bwMode="auto">
        <a:xfrm>
          <a:off x="8111728" y="869156"/>
          <a:ext cx="361376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SYS</a:t>
          </a:r>
        </a:p>
        <a:p>
          <a:pPr marL="0" indent="0" algn="ctr" rtl="0">
            <a:defRPr sz="1000"/>
          </a:pPr>
          <a:endParaRPr lang="en-US" sz="800" b="0" i="0" strike="noStrike">
            <a:solidFill>
              <a:schemeClr val="tx2">
                <a:lumMod val="75000"/>
              </a:schemeClr>
            </a:solidFill>
            <a:latin typeface="Impac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5</xdr:row>
      <xdr:rowOff>47625</xdr:rowOff>
    </xdr:from>
    <xdr:to>
      <xdr:col>9</xdr:col>
      <xdr:colOff>13097</xdr:colOff>
      <xdr:row>6</xdr:row>
      <xdr:rowOff>202060</xdr:rowOff>
    </xdr:to>
    <xdr:sp macro="" textlink="">
      <xdr:nvSpPr>
        <xdr:cNvPr id="13" name="Text Box 88">
          <a:extLst>
            <a:ext uri="{FF2B5EF4-FFF2-40B4-BE49-F238E27FC236}">
              <a16:creationId xmlns:a16="http://schemas.microsoft.com/office/drawing/2014/main" id="{7BEA3EB1-9796-4887-BF7B-07109A1066F4}"/>
            </a:ext>
          </a:extLst>
        </xdr:cNvPr>
        <xdr:cNvSpPr txBox="1">
          <a:spLocks noChangeArrowheads="1"/>
        </xdr:cNvSpPr>
      </xdr:nvSpPr>
      <xdr:spPr bwMode="auto">
        <a:xfrm>
          <a:off x="6553200" y="857250"/>
          <a:ext cx="460772" cy="31636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LEN</a:t>
          </a: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14" name="Picture 116" descr="Dynics Logo">
          <a:extLst>
            <a:ext uri="{FF2B5EF4-FFF2-40B4-BE49-F238E27FC236}">
              <a16:creationId xmlns:a16="http://schemas.microsoft.com/office/drawing/2014/main" id="{30ADF321-B9E5-48A5-AF77-B97713330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1304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81539</xdr:colOff>
      <xdr:row>1</xdr:row>
      <xdr:rowOff>161512</xdr:rowOff>
    </xdr:from>
    <xdr:ext cx="2039469" cy="216149"/>
    <xdr:sp macro="" textlink="">
      <xdr:nvSpPr>
        <xdr:cNvPr id="15" name="Rectangle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C812A8-4ED4-43D7-B7AD-2886DEAECFEE}"/>
            </a:ext>
          </a:extLst>
        </xdr:cNvPr>
        <xdr:cNvSpPr/>
      </xdr:nvSpPr>
      <xdr:spPr>
        <a:xfrm>
          <a:off x="9663689" y="323437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  <xdr:twoCellAnchor>
    <xdr:from>
      <xdr:col>26</xdr:col>
      <xdr:colOff>146923</xdr:colOff>
      <xdr:row>5</xdr:row>
      <xdr:rowOff>59531</xdr:rowOff>
    </xdr:from>
    <xdr:to>
      <xdr:col>26</xdr:col>
      <xdr:colOff>584173</xdr:colOff>
      <xdr:row>6</xdr:row>
      <xdr:rowOff>221456</xdr:rowOff>
    </xdr:to>
    <xdr:sp macro="" textlink="">
      <xdr:nvSpPr>
        <xdr:cNvPr id="16" name="Text Box 88">
          <a:extLst>
            <a:ext uri="{FF2B5EF4-FFF2-40B4-BE49-F238E27FC236}">
              <a16:creationId xmlns:a16="http://schemas.microsoft.com/office/drawing/2014/main" id="{A41EE576-0FEA-4B2B-8674-B2DE000A51F6}"/>
            </a:ext>
          </a:extLst>
        </xdr:cNvPr>
        <xdr:cNvSpPr txBox="1">
          <a:spLocks noChangeArrowheads="1"/>
        </xdr:cNvSpPr>
      </xdr:nvSpPr>
      <xdr:spPr bwMode="auto">
        <a:xfrm>
          <a:off x="11243548" y="869156"/>
          <a:ext cx="437250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ACC2</a:t>
          </a:r>
        </a:p>
      </xdr:txBody>
    </xdr:sp>
    <xdr:clientData/>
  </xdr:twoCellAnchor>
  <xdr:twoCellAnchor>
    <xdr:from>
      <xdr:col>24</xdr:col>
      <xdr:colOff>47625</xdr:colOff>
      <xdr:row>5</xdr:row>
      <xdr:rowOff>59531</xdr:rowOff>
    </xdr:from>
    <xdr:to>
      <xdr:col>24</xdr:col>
      <xdr:colOff>431447</xdr:colOff>
      <xdr:row>6</xdr:row>
      <xdr:rowOff>221456</xdr:rowOff>
    </xdr:to>
    <xdr:sp macro="" textlink="">
      <xdr:nvSpPr>
        <xdr:cNvPr id="17" name="Text Box 88">
          <a:extLst>
            <a:ext uri="{FF2B5EF4-FFF2-40B4-BE49-F238E27FC236}">
              <a16:creationId xmlns:a16="http://schemas.microsoft.com/office/drawing/2014/main" id="{67BCCF22-8DBF-483F-99B6-5CBDD740F7AC}"/>
            </a:ext>
          </a:extLst>
        </xdr:cNvPr>
        <xdr:cNvSpPr txBox="1">
          <a:spLocks noChangeArrowheads="1"/>
        </xdr:cNvSpPr>
      </xdr:nvSpPr>
      <xdr:spPr bwMode="auto">
        <a:xfrm>
          <a:off x="10639425" y="869156"/>
          <a:ext cx="383822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ACC1</a:t>
          </a:r>
        </a:p>
      </xdr:txBody>
    </xdr:sp>
    <xdr:clientData/>
  </xdr:twoCellAnchor>
  <xdr:twoCellAnchor editAs="oneCell">
    <xdr:from>
      <xdr:col>3</xdr:col>
      <xdr:colOff>3038475</xdr:colOff>
      <xdr:row>5</xdr:row>
      <xdr:rowOff>66675</xdr:rowOff>
    </xdr:from>
    <xdr:to>
      <xdr:col>3</xdr:col>
      <xdr:colOff>3648075</xdr:colOff>
      <xdr:row>11</xdr:row>
      <xdr:rowOff>142875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E74E910F-C550-4ED4-BFFC-1285FA17F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876300"/>
          <a:ext cx="6096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28</xdr:col>
      <xdr:colOff>47624</xdr:colOff>
      <xdr:row>5</xdr:row>
      <xdr:rowOff>59531</xdr:rowOff>
    </xdr:from>
    <xdr:to>
      <xdr:col>28</xdr:col>
      <xdr:colOff>552449</xdr:colOff>
      <xdr:row>6</xdr:row>
      <xdr:rowOff>221456</xdr:rowOff>
    </xdr:to>
    <xdr:sp macro="" textlink="">
      <xdr:nvSpPr>
        <xdr:cNvPr id="19" name="Text Box 88">
          <a:extLst>
            <a:ext uri="{FF2B5EF4-FFF2-40B4-BE49-F238E27FC236}">
              <a16:creationId xmlns:a16="http://schemas.microsoft.com/office/drawing/2014/main" id="{949B04AE-5B21-4387-912B-C92903603B7F}"/>
            </a:ext>
          </a:extLst>
        </xdr:cNvPr>
        <xdr:cNvSpPr txBox="1">
          <a:spLocks noChangeArrowheads="1"/>
        </xdr:cNvSpPr>
      </xdr:nvSpPr>
      <xdr:spPr bwMode="auto">
        <a:xfrm>
          <a:off x="11896724" y="869156"/>
          <a:ext cx="504825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ACC3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2E39F-53AC-4631-9DDF-5B533B56FB97}">
  <sheetPr>
    <pageSetUpPr fitToPage="1"/>
  </sheetPr>
  <dimension ref="A2:AE120"/>
  <sheetViews>
    <sheetView showGridLines="0" tabSelected="1" zoomScaleNormal="100" zoomScalePageLayoutView="91" workbookViewId="0">
      <pane xSplit="4" ySplit="12" topLeftCell="E13" activePane="bottomRight" state="frozen"/>
      <selection activeCell="D46" sqref="D46"/>
      <selection pane="topRight" activeCell="D46" sqref="D46"/>
      <selection pane="bottomLeft" activeCell="D46" sqref="D46"/>
      <selection pane="bottomRight" activeCell="E9" sqref="E9:G10"/>
    </sheetView>
  </sheetViews>
  <sheetFormatPr defaultColWidth="9.140625"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0" style="1" customWidth="1"/>
    <col min="5" max="5" width="8" style="1" customWidth="1"/>
    <col min="6" max="6" width="0.85546875" style="1" customWidth="1"/>
    <col min="7" max="7" width="6.7109375" style="1" customWidth="1"/>
    <col min="8" max="8" width="0.85546875" style="1" customWidth="1"/>
    <col min="9" max="9" width="6.7109375" style="1" customWidth="1"/>
    <col min="10" max="10" width="0.85546875" style="1" customWidth="1"/>
    <col min="11" max="11" width="6.7109375" style="1" customWidth="1"/>
    <col min="12" max="12" width="0.85546875" style="1" customWidth="1"/>
    <col min="13" max="13" width="6.7109375" style="1" customWidth="1"/>
    <col min="14" max="14" width="0.85546875" style="1" customWidth="1"/>
    <col min="15" max="15" width="6.7109375" style="1" customWidth="1"/>
    <col min="16" max="16" width="0.85546875" style="1" customWidth="1"/>
    <col min="17" max="17" width="6.7109375" style="1" customWidth="1"/>
    <col min="18" max="18" width="0.85546875" style="1" customWidth="1"/>
    <col min="19" max="19" width="6.7109375" style="1" customWidth="1"/>
    <col min="20" max="20" width="0.85546875" style="1" customWidth="1"/>
    <col min="21" max="21" width="6.7109375" style="1" customWidth="1"/>
    <col min="22" max="22" width="0.85546875" style="1" customWidth="1"/>
    <col min="23" max="23" width="6.7109375" style="1" customWidth="1"/>
    <col min="24" max="24" width="0.85546875" style="1" customWidth="1"/>
    <col min="25" max="25" width="6.7109375" style="1" customWidth="1"/>
    <col min="26" max="26" width="0.85546875" style="1" customWidth="1"/>
    <col min="27" max="27" width="10.42578125" style="1" customWidth="1"/>
    <col min="28" max="28" width="0.85546875" style="1" customWidth="1"/>
    <col min="29" max="29" width="9" style="1" customWidth="1"/>
    <col min="30" max="30" width="0.85546875" style="1" customWidth="1"/>
    <col min="31" max="31" width="11.140625" style="1" customWidth="1"/>
    <col min="32" max="16384" width="9.140625" style="1"/>
  </cols>
  <sheetData>
    <row r="2" spans="1:31" ht="18" x14ac:dyDescent="0.2">
      <c r="E2" s="2" t="s">
        <v>0</v>
      </c>
      <c r="AC2" s="3"/>
    </row>
    <row r="4" spans="1:31" ht="2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  <c r="AA4" s="5"/>
      <c r="AB4" s="5"/>
      <c r="AC4" s="5"/>
      <c r="AD4" s="5"/>
      <c r="AE4" s="5"/>
    </row>
    <row r="5" spans="1:31" ht="18" customHeight="1" x14ac:dyDescent="0.2">
      <c r="A5" s="6"/>
      <c r="B5" s="6"/>
      <c r="C5" s="6"/>
      <c r="D5" s="6"/>
      <c r="E5" s="7" t="s">
        <v>1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31" x14ac:dyDescent="0.2">
      <c r="A6" s="8"/>
      <c r="B6" s="8"/>
      <c r="C6" s="8"/>
      <c r="D6" s="8"/>
    </row>
    <row r="7" spans="1:31" ht="21" customHeight="1" x14ac:dyDescent="0.2">
      <c r="A7" s="8"/>
      <c r="B7" s="8"/>
      <c r="C7" s="8"/>
      <c r="D7" s="8"/>
    </row>
    <row r="8" spans="1:31" ht="3" customHeight="1" x14ac:dyDescent="0.2">
      <c r="A8" s="8"/>
      <c r="B8" s="8"/>
      <c r="C8" s="8"/>
      <c r="D8" s="8"/>
      <c r="E8" s="9"/>
      <c r="F8" s="9"/>
      <c r="G8" s="9"/>
      <c r="I8" s="9"/>
      <c r="J8" s="9"/>
      <c r="K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AC8" s="9"/>
      <c r="AD8" s="9"/>
      <c r="AE8" s="9"/>
    </row>
    <row r="9" spans="1:31" ht="12.75" customHeight="1" x14ac:dyDescent="0.2">
      <c r="A9" s="8"/>
      <c r="B9" s="8"/>
      <c r="C9" s="8"/>
      <c r="D9" s="8"/>
      <c r="E9" s="10"/>
      <c r="F9" s="10"/>
      <c r="G9" s="10"/>
      <c r="I9" s="11"/>
      <c r="K9" s="10"/>
      <c r="M9" s="11"/>
      <c r="O9" s="10"/>
      <c r="Q9" s="11"/>
      <c r="S9" s="10"/>
      <c r="U9" s="11"/>
      <c r="W9" s="10"/>
      <c r="Y9" s="11"/>
      <c r="AA9" s="10"/>
      <c r="AC9" s="11"/>
    </row>
    <row r="10" spans="1:31" ht="12.75" customHeight="1" x14ac:dyDescent="0.2">
      <c r="A10" s="8"/>
      <c r="B10" s="8"/>
      <c r="C10" s="8"/>
      <c r="D10" s="8"/>
      <c r="E10" s="10"/>
      <c r="F10" s="10"/>
      <c r="G10" s="10"/>
      <c r="I10" s="11"/>
      <c r="K10" s="10"/>
      <c r="M10" s="11"/>
      <c r="O10" s="10"/>
      <c r="Q10" s="11"/>
      <c r="S10" s="10"/>
      <c r="U10" s="11"/>
      <c r="W10" s="10"/>
      <c r="Y10" s="11"/>
      <c r="AA10" s="10"/>
      <c r="AC10" s="11"/>
    </row>
    <row r="11" spans="1:31" ht="3" customHeight="1" x14ac:dyDescent="0.2">
      <c r="A11" s="8"/>
      <c r="B11" s="8"/>
      <c r="C11" s="8"/>
      <c r="D11" s="8"/>
      <c r="E11" s="12"/>
      <c r="F11" s="13"/>
      <c r="G11" s="12"/>
      <c r="I11" s="14"/>
      <c r="K11" s="12"/>
      <c r="M11" s="14"/>
      <c r="O11" s="12"/>
      <c r="Q11" s="14"/>
      <c r="S11" s="12"/>
      <c r="U11" s="14"/>
      <c r="W11" s="12"/>
      <c r="Y11" s="14"/>
      <c r="AA11" s="12"/>
      <c r="AC11" s="14"/>
    </row>
    <row r="12" spans="1:31" ht="12.75" customHeight="1" x14ac:dyDescent="0.2">
      <c r="A12" s="8"/>
      <c r="B12" s="8"/>
      <c r="C12" s="8"/>
      <c r="D12" s="8"/>
      <c r="E12" s="15"/>
      <c r="F12" s="15"/>
      <c r="G12" s="15"/>
      <c r="I12" s="14"/>
      <c r="K12" s="12"/>
      <c r="M12" s="14"/>
      <c r="O12" s="12"/>
      <c r="Q12" s="14"/>
      <c r="S12" s="12"/>
      <c r="U12" s="14"/>
      <c r="W12" s="12"/>
      <c r="Y12" s="14"/>
      <c r="AA12" s="12"/>
      <c r="AC12" s="14"/>
    </row>
    <row r="13" spans="1:31" ht="37.5" customHeight="1" x14ac:dyDescent="0.2">
      <c r="A13" s="9"/>
      <c r="B13" s="16"/>
      <c r="C13" s="16"/>
      <c r="D13" s="16"/>
      <c r="E13" s="13"/>
      <c r="F13" s="13"/>
      <c r="G13" s="12"/>
      <c r="I13" s="14"/>
      <c r="K13" s="13"/>
      <c r="M13" s="17"/>
      <c r="O13" s="12"/>
      <c r="Q13" s="14"/>
      <c r="S13" s="12"/>
      <c r="U13" s="17"/>
      <c r="W13" s="13"/>
      <c r="Y13" s="17"/>
      <c r="Z13" s="18"/>
      <c r="AA13" s="13"/>
      <c r="AC13" s="17"/>
    </row>
    <row r="14" spans="1:31" x14ac:dyDescent="0.2">
      <c r="C14" s="19" t="s">
        <v>2</v>
      </c>
      <c r="D14" s="19"/>
      <c r="E14" s="13"/>
      <c r="F14" s="13"/>
      <c r="G14" s="13"/>
      <c r="I14" s="17"/>
      <c r="K14" s="13"/>
      <c r="M14" s="17"/>
      <c r="O14" s="13"/>
      <c r="Q14" s="17"/>
      <c r="S14" s="13"/>
      <c r="U14" s="17"/>
      <c r="W14" s="13"/>
      <c r="Y14" s="17"/>
      <c r="AA14" s="13"/>
      <c r="AC14" s="17"/>
    </row>
    <row r="15" spans="1:31" ht="58.5" customHeight="1" x14ac:dyDescent="0.2">
      <c r="B15" s="20"/>
      <c r="C15" s="21" t="s">
        <v>3</v>
      </c>
      <c r="D15" s="22" t="s">
        <v>4</v>
      </c>
      <c r="E15" s="22"/>
      <c r="F15" s="13"/>
      <c r="G15" s="13"/>
      <c r="I15" s="17"/>
      <c r="K15" s="13"/>
      <c r="M15" s="17"/>
      <c r="O15" s="13"/>
      <c r="Q15" s="17"/>
      <c r="S15" s="13"/>
      <c r="U15" s="17"/>
      <c r="W15" s="13"/>
      <c r="Y15" s="17"/>
      <c r="AA15" s="13"/>
      <c r="AC15" s="17"/>
    </row>
    <row r="16" spans="1:31" ht="58.5" customHeight="1" x14ac:dyDescent="0.2">
      <c r="B16" s="20"/>
      <c r="C16" s="21" t="s">
        <v>5</v>
      </c>
      <c r="D16" s="22" t="s">
        <v>6</v>
      </c>
      <c r="E16" s="22"/>
      <c r="F16" s="13"/>
      <c r="G16" s="13"/>
      <c r="I16" s="17"/>
      <c r="K16" s="13"/>
      <c r="M16" s="17"/>
      <c r="O16" s="13"/>
      <c r="Q16" s="17"/>
      <c r="S16" s="13"/>
      <c r="U16" s="17"/>
      <c r="W16" s="13"/>
      <c r="Y16" s="17"/>
      <c r="AA16" s="13"/>
      <c r="AC16" s="17"/>
    </row>
    <row r="17" spans="2:31" ht="15" customHeight="1" x14ac:dyDescent="0.2">
      <c r="B17" s="23"/>
      <c r="C17" s="24"/>
      <c r="D17" s="23"/>
      <c r="I17" s="17"/>
      <c r="K17" s="13"/>
      <c r="M17" s="17"/>
      <c r="O17" s="13"/>
      <c r="Q17" s="17"/>
      <c r="S17" s="13"/>
      <c r="U17" s="17"/>
      <c r="W17" s="13"/>
      <c r="Y17" s="17"/>
      <c r="AA17" s="13"/>
      <c r="AC17" s="17"/>
    </row>
    <row r="18" spans="2:31" ht="15" customHeight="1" x14ac:dyDescent="0.2">
      <c r="B18" s="25"/>
      <c r="C18" s="19" t="s">
        <v>7</v>
      </c>
      <c r="D18" s="26"/>
      <c r="E18" s="19"/>
      <c r="F18" s="19"/>
      <c r="G18" s="19"/>
      <c r="H18" s="19"/>
      <c r="I18" s="17"/>
      <c r="K18" s="13"/>
      <c r="M18" s="17"/>
      <c r="O18" s="13"/>
      <c r="Q18" s="17"/>
      <c r="S18" s="13"/>
      <c r="U18" s="17"/>
      <c r="W18" s="13"/>
      <c r="Y18" s="17"/>
      <c r="AA18" s="13"/>
      <c r="AC18" s="17"/>
    </row>
    <row r="19" spans="2:31" ht="15" customHeight="1" x14ac:dyDescent="0.2">
      <c r="B19" s="27"/>
      <c r="C19" s="27" t="s">
        <v>8</v>
      </c>
      <c r="D19" s="28" t="s">
        <v>9</v>
      </c>
      <c r="E19" s="29"/>
      <c r="F19" s="17"/>
      <c r="G19" s="17"/>
      <c r="H19" s="17"/>
      <c r="I19" s="17"/>
      <c r="K19" s="13"/>
      <c r="M19" s="17"/>
      <c r="O19" s="13"/>
      <c r="Q19" s="17"/>
      <c r="S19" s="13"/>
      <c r="U19" s="17"/>
      <c r="W19" s="13"/>
      <c r="Y19" s="17"/>
      <c r="AA19" s="13"/>
      <c r="AC19" s="17"/>
    </row>
    <row r="20" spans="2:31" ht="15" customHeight="1" x14ac:dyDescent="0.2">
      <c r="B20" s="30"/>
      <c r="C20" s="24"/>
      <c r="D20" s="23"/>
      <c r="K20" s="13"/>
      <c r="M20" s="17"/>
      <c r="O20" s="13"/>
      <c r="Q20" s="17"/>
      <c r="S20" s="13"/>
      <c r="U20" s="17"/>
      <c r="W20" s="13"/>
      <c r="Y20" s="17"/>
      <c r="AA20" s="13"/>
      <c r="AC20" s="17"/>
    </row>
    <row r="21" spans="2:31" ht="14.25" customHeight="1" x14ac:dyDescent="0.2">
      <c r="C21" s="19" t="s">
        <v>10</v>
      </c>
      <c r="D21" s="26"/>
      <c r="E21" s="19"/>
      <c r="F21" s="19"/>
      <c r="K21" s="13"/>
      <c r="M21" s="17"/>
      <c r="O21" s="13"/>
      <c r="Q21" s="17"/>
      <c r="S21" s="13"/>
      <c r="U21" s="17"/>
      <c r="W21" s="13"/>
      <c r="Y21" s="17"/>
      <c r="AA21" s="13"/>
      <c r="AC21" s="17"/>
    </row>
    <row r="22" spans="2:31" ht="14.25" customHeight="1" x14ac:dyDescent="0.2">
      <c r="B22" s="20"/>
      <c r="C22" s="21" t="s">
        <v>11</v>
      </c>
      <c r="D22" s="31" t="s">
        <v>12</v>
      </c>
      <c r="E22" s="13"/>
      <c r="F22" s="13"/>
      <c r="G22" s="13"/>
      <c r="H22" s="20"/>
      <c r="I22" s="21"/>
      <c r="J22" s="31"/>
      <c r="K22" s="13"/>
      <c r="M22" s="17"/>
      <c r="O22" s="13"/>
      <c r="Q22" s="17"/>
      <c r="S22" s="13"/>
      <c r="U22" s="17"/>
      <c r="W22" s="13"/>
      <c r="Y22" s="17"/>
      <c r="AA22" s="13"/>
      <c r="AC22" s="17"/>
    </row>
    <row r="23" spans="2:31" ht="14.25" customHeight="1" x14ac:dyDescent="0.2">
      <c r="B23" s="20"/>
      <c r="C23" s="21" t="s">
        <v>13</v>
      </c>
      <c r="D23" s="31" t="s">
        <v>14</v>
      </c>
      <c r="E23" s="13"/>
      <c r="F23" s="13"/>
      <c r="G23" s="13"/>
      <c r="H23" s="20"/>
      <c r="I23" s="21"/>
      <c r="J23" s="31"/>
      <c r="K23" s="13"/>
      <c r="M23" s="17"/>
      <c r="O23" s="13"/>
      <c r="Q23" s="17"/>
      <c r="S23" s="13"/>
      <c r="U23" s="17"/>
      <c r="W23" s="13"/>
      <c r="Y23" s="17"/>
      <c r="AA23" s="13"/>
      <c r="AC23" s="17"/>
    </row>
    <row r="24" spans="2:31" ht="15" customHeight="1" x14ac:dyDescent="0.2">
      <c r="B24" s="23"/>
      <c r="C24" s="24"/>
      <c r="D24" s="23"/>
      <c r="M24" s="17"/>
      <c r="O24" s="13"/>
      <c r="Q24" s="17"/>
      <c r="S24" s="13"/>
      <c r="U24" s="17"/>
      <c r="W24" s="13"/>
      <c r="Y24" s="17"/>
      <c r="AA24" s="13"/>
      <c r="AC24" s="17"/>
    </row>
    <row r="25" spans="2:31" ht="14.25" customHeight="1" x14ac:dyDescent="0.2">
      <c r="B25" s="23"/>
      <c r="C25" s="19" t="s">
        <v>15</v>
      </c>
      <c r="D25" s="23"/>
      <c r="M25" s="17"/>
      <c r="O25" s="13"/>
      <c r="Q25" s="17"/>
      <c r="S25" s="13"/>
      <c r="U25" s="17"/>
      <c r="W25" s="13"/>
      <c r="Y25" s="17"/>
      <c r="AA25" s="13"/>
      <c r="AC25" s="17"/>
    </row>
    <row r="26" spans="2:31" ht="14.25" customHeight="1" x14ac:dyDescent="0.2">
      <c r="B26" s="27"/>
      <c r="C26" s="27" t="s">
        <v>16</v>
      </c>
      <c r="D26" s="32" t="s">
        <v>17</v>
      </c>
      <c r="E26" s="29"/>
      <c r="F26" s="17"/>
      <c r="G26" s="17"/>
      <c r="H26" s="17"/>
      <c r="I26" s="17"/>
      <c r="J26" s="27"/>
      <c r="K26" s="27"/>
      <c r="L26" s="32"/>
      <c r="M26" s="17"/>
      <c r="O26" s="13"/>
      <c r="Q26" s="17"/>
      <c r="S26" s="13"/>
      <c r="U26" s="17"/>
      <c r="W26" s="13"/>
      <c r="Y26" s="17"/>
      <c r="AA26" s="13"/>
      <c r="AC26" s="17"/>
    </row>
    <row r="27" spans="2:31" ht="15" customHeight="1" x14ac:dyDescent="0.2">
      <c r="B27" s="23"/>
      <c r="C27" s="24"/>
      <c r="D27" s="23"/>
      <c r="O27" s="13"/>
      <c r="Q27" s="17"/>
      <c r="S27" s="13"/>
      <c r="U27" s="17"/>
      <c r="W27" s="13"/>
      <c r="Y27" s="17"/>
      <c r="AA27" s="13"/>
      <c r="AC27" s="17"/>
    </row>
    <row r="28" spans="2:31" ht="15" customHeight="1" x14ac:dyDescent="0.2">
      <c r="C28" s="19" t="s">
        <v>18</v>
      </c>
      <c r="O28" s="13"/>
      <c r="Q28" s="17"/>
      <c r="S28" s="13"/>
      <c r="U28" s="17"/>
      <c r="W28" s="13"/>
      <c r="Y28" s="17"/>
      <c r="AA28" s="13"/>
      <c r="AC28" s="17"/>
    </row>
    <row r="29" spans="2:31" ht="27.75" customHeight="1" x14ac:dyDescent="0.2">
      <c r="B29" s="20"/>
      <c r="C29" s="21" t="s">
        <v>19</v>
      </c>
      <c r="D29" s="22" t="s">
        <v>20</v>
      </c>
      <c r="E29" s="22"/>
      <c r="F29" s="22"/>
      <c r="G29" s="22"/>
      <c r="H29" s="22"/>
      <c r="I29" s="22"/>
      <c r="J29" s="31"/>
      <c r="K29" s="33" t="s">
        <v>21</v>
      </c>
      <c r="L29" s="21"/>
      <c r="M29" s="31"/>
      <c r="N29" s="13"/>
      <c r="O29" s="13"/>
      <c r="Q29" s="17"/>
      <c r="S29" s="13"/>
      <c r="U29" s="17"/>
      <c r="W29" s="13"/>
      <c r="Y29" s="17"/>
      <c r="AA29" s="13"/>
      <c r="AC29" s="17"/>
      <c r="AE29" s="34" t="str">
        <f>IF(K9="MC","AF","")</f>
        <v/>
      </c>
    </row>
    <row r="30" spans="2:31" ht="32.25" customHeight="1" x14ac:dyDescent="0.2">
      <c r="B30" s="21"/>
      <c r="C30" s="21" t="s">
        <v>22</v>
      </c>
      <c r="D30" s="22" t="s">
        <v>23</v>
      </c>
      <c r="E30" s="22"/>
      <c r="F30" s="22"/>
      <c r="G30" s="22"/>
      <c r="H30" s="22"/>
      <c r="I30" s="22"/>
      <c r="J30" s="31"/>
      <c r="K30" s="35" t="s">
        <v>24</v>
      </c>
      <c r="L30" s="35"/>
      <c r="M30" s="35"/>
      <c r="N30" s="35"/>
      <c r="O30" s="35"/>
      <c r="Q30" s="17"/>
      <c r="S30" s="13"/>
      <c r="U30" s="17"/>
      <c r="W30" s="13"/>
      <c r="Y30" s="17"/>
      <c r="AA30" s="13"/>
      <c r="AC30" s="17"/>
      <c r="AE30" s="34" t="str">
        <f>IF(K9="MV","K","")</f>
        <v/>
      </c>
    </row>
    <row r="31" spans="2:31" ht="15" customHeight="1" x14ac:dyDescent="0.2">
      <c r="B31" s="23"/>
      <c r="C31" s="24"/>
      <c r="D31" s="23"/>
      <c r="Q31" s="17"/>
      <c r="S31" s="13"/>
      <c r="U31" s="17"/>
      <c r="W31" s="13"/>
      <c r="Y31" s="17"/>
      <c r="AA31" s="13"/>
      <c r="AC31" s="17"/>
      <c r="AE31" s="34"/>
    </row>
    <row r="32" spans="2:31" x14ac:dyDescent="0.2">
      <c r="C32" s="19" t="s">
        <v>25</v>
      </c>
      <c r="Q32" s="17"/>
      <c r="S32" s="13"/>
      <c r="U32" s="17"/>
      <c r="W32" s="13"/>
      <c r="Y32" s="17"/>
      <c r="AA32" s="13"/>
      <c r="AC32" s="17"/>
    </row>
    <row r="33" spans="2:31" x14ac:dyDescent="0.2">
      <c r="B33" s="36"/>
      <c r="C33" s="27" t="s">
        <v>26</v>
      </c>
      <c r="D33" s="28" t="s">
        <v>27</v>
      </c>
      <c r="E33" s="17"/>
      <c r="F33" s="17"/>
      <c r="G33" s="17"/>
      <c r="H33" s="17"/>
      <c r="I33" s="17"/>
      <c r="J33" s="17"/>
      <c r="K33" s="37" t="s">
        <v>21</v>
      </c>
      <c r="L33" s="17"/>
      <c r="M33" s="17"/>
      <c r="N33" s="17"/>
      <c r="O33" s="17"/>
      <c r="P33" s="17"/>
      <c r="Q33" s="17"/>
      <c r="S33" s="13"/>
      <c r="U33" s="17"/>
      <c r="W33" s="13"/>
      <c r="Y33" s="17"/>
      <c r="AA33" s="13"/>
      <c r="AC33" s="17"/>
      <c r="AE33" s="38" t="str">
        <f>IF(O9="AF","D8","")</f>
        <v/>
      </c>
    </row>
    <row r="34" spans="2:31" ht="15" customHeight="1" x14ac:dyDescent="0.2">
      <c r="B34" s="23"/>
      <c r="C34" s="24"/>
      <c r="D34" s="23"/>
      <c r="S34" s="13"/>
      <c r="U34" s="17"/>
      <c r="W34" s="13"/>
      <c r="Y34" s="17"/>
      <c r="AA34" s="13"/>
      <c r="AC34" s="17"/>
    </row>
    <row r="35" spans="2:31" x14ac:dyDescent="0.2">
      <c r="C35" s="19" t="s">
        <v>28</v>
      </c>
      <c r="S35" s="13"/>
      <c r="U35" s="17"/>
      <c r="W35" s="13"/>
      <c r="Y35" s="17"/>
      <c r="AA35" s="13"/>
      <c r="AC35" s="17"/>
    </row>
    <row r="36" spans="2:31" x14ac:dyDescent="0.2">
      <c r="B36" s="39"/>
      <c r="C36" s="40" t="s">
        <v>29</v>
      </c>
      <c r="D36" s="31" t="s">
        <v>30</v>
      </c>
      <c r="E36" s="13"/>
      <c r="F36" s="13"/>
      <c r="G36" s="13"/>
      <c r="H36" s="13"/>
      <c r="I36" s="13"/>
      <c r="J36" s="13"/>
      <c r="K36" s="33" t="s">
        <v>21</v>
      </c>
      <c r="L36" s="13"/>
      <c r="M36" s="13"/>
      <c r="N36" s="13"/>
      <c r="O36" s="13"/>
      <c r="P36" s="13"/>
      <c r="Q36" s="13"/>
      <c r="R36" s="13"/>
      <c r="S36" s="13"/>
      <c r="U36" s="17"/>
      <c r="W36" s="13"/>
      <c r="Y36" s="17"/>
      <c r="AA36" s="13"/>
      <c r="AC36" s="17"/>
      <c r="AE36" s="34" t="str">
        <f>IF(K9="MC","XX","")</f>
        <v/>
      </c>
    </row>
    <row r="37" spans="2:31" x14ac:dyDescent="0.2">
      <c r="B37" s="39"/>
      <c r="C37" s="40" t="s">
        <v>31</v>
      </c>
      <c r="D37" s="31" t="s">
        <v>32</v>
      </c>
      <c r="E37" s="13"/>
      <c r="F37" s="13"/>
      <c r="G37" s="13"/>
      <c r="H37" s="13"/>
      <c r="I37" s="13"/>
      <c r="J37" s="13"/>
      <c r="K37" s="33" t="s">
        <v>21</v>
      </c>
      <c r="L37" s="13"/>
      <c r="M37" s="13"/>
      <c r="N37" s="13"/>
      <c r="O37" s="13"/>
      <c r="P37" s="13"/>
      <c r="Q37" s="13"/>
      <c r="R37" s="13"/>
      <c r="S37" s="13"/>
      <c r="U37" s="17"/>
      <c r="W37" s="13"/>
      <c r="Y37" s="17"/>
      <c r="AA37" s="13"/>
      <c r="AC37" s="17"/>
      <c r="AE37" s="34" t="str">
        <f>IF(K9="MC","LUB","")</f>
        <v/>
      </c>
    </row>
    <row r="38" spans="2:31" x14ac:dyDescent="0.2">
      <c r="B38" s="39"/>
      <c r="C38" s="40" t="s">
        <v>33</v>
      </c>
      <c r="D38" s="31" t="s">
        <v>34</v>
      </c>
      <c r="E38" s="13"/>
      <c r="F38" s="13"/>
      <c r="G38" s="13"/>
      <c r="H38" s="13"/>
      <c r="I38" s="13"/>
      <c r="J38" s="13"/>
      <c r="K38" s="33" t="s">
        <v>21</v>
      </c>
      <c r="L38" s="13"/>
      <c r="M38" s="13"/>
      <c r="N38" s="13"/>
      <c r="O38" s="13"/>
      <c r="P38" s="13"/>
      <c r="Q38" s="13"/>
      <c r="R38" s="13"/>
      <c r="S38" s="13"/>
      <c r="U38" s="17"/>
      <c r="W38" s="13"/>
      <c r="Y38" s="17"/>
      <c r="AA38" s="13"/>
      <c r="AC38" s="17"/>
      <c r="AE38" s="34" t="str">
        <f>IF(K9="MC","W10","")</f>
        <v/>
      </c>
    </row>
    <row r="39" spans="2:31" x14ac:dyDescent="0.2">
      <c r="B39" s="39"/>
      <c r="C39" s="40" t="s">
        <v>35</v>
      </c>
      <c r="D39" s="31" t="s">
        <v>36</v>
      </c>
      <c r="E39" s="13"/>
      <c r="F39" s="13"/>
      <c r="G39" s="13"/>
      <c r="H39" s="13"/>
      <c r="I39" s="13"/>
      <c r="J39" s="13"/>
      <c r="K39" s="33" t="s">
        <v>21</v>
      </c>
      <c r="L39" s="13"/>
      <c r="M39" s="13"/>
      <c r="N39" s="13"/>
      <c r="O39" s="13"/>
      <c r="P39" s="13"/>
      <c r="Q39" s="13"/>
      <c r="R39" s="13"/>
      <c r="S39" s="13"/>
      <c r="U39" s="17"/>
      <c r="W39" s="13"/>
      <c r="Y39" s="17"/>
      <c r="AA39" s="13"/>
      <c r="AC39" s="17"/>
      <c r="AE39" s="34" t="str">
        <f>IF(K9="MC","W11","")</f>
        <v/>
      </c>
    </row>
    <row r="40" spans="2:31" x14ac:dyDescent="0.2">
      <c r="B40" s="39"/>
      <c r="C40" s="40" t="s">
        <v>37</v>
      </c>
      <c r="D40" s="31" t="s">
        <v>38</v>
      </c>
      <c r="E40" s="13"/>
      <c r="F40" s="13"/>
      <c r="G40" s="13"/>
      <c r="H40" s="13"/>
      <c r="I40" s="13"/>
      <c r="J40" s="13"/>
      <c r="K40" s="33" t="s">
        <v>21</v>
      </c>
      <c r="L40" s="13"/>
      <c r="M40" s="13"/>
      <c r="N40" s="13"/>
      <c r="O40" s="13"/>
      <c r="P40" s="13"/>
      <c r="Q40" s="13"/>
      <c r="R40" s="13"/>
      <c r="S40" s="13"/>
      <c r="U40" s="17"/>
      <c r="W40" s="13"/>
      <c r="Y40" s="17"/>
      <c r="AA40" s="13"/>
      <c r="AC40" s="17"/>
      <c r="AE40" s="34" t="str">
        <f>IF(K9="MC","E10","")</f>
        <v/>
      </c>
    </row>
    <row r="41" spans="2:31" x14ac:dyDescent="0.2">
      <c r="B41" s="39"/>
      <c r="C41" s="40" t="s">
        <v>39</v>
      </c>
      <c r="D41" s="31" t="s">
        <v>40</v>
      </c>
      <c r="E41" s="13"/>
      <c r="F41" s="13"/>
      <c r="G41" s="13"/>
      <c r="H41" s="13"/>
      <c r="I41" s="13"/>
      <c r="J41" s="13"/>
      <c r="K41" s="33" t="s">
        <v>21</v>
      </c>
      <c r="L41" s="13"/>
      <c r="M41" s="13"/>
      <c r="N41" s="13"/>
      <c r="O41" s="13"/>
      <c r="P41" s="13"/>
      <c r="Q41" s="13"/>
      <c r="R41" s="13"/>
      <c r="S41" s="13"/>
      <c r="U41" s="17"/>
      <c r="W41" s="13"/>
      <c r="Y41" s="17"/>
      <c r="AA41" s="13"/>
      <c r="AC41" s="17"/>
      <c r="AE41" s="34" t="str">
        <f>IF(K9="MC","E19","")</f>
        <v/>
      </c>
    </row>
    <row r="42" spans="2:31" x14ac:dyDescent="0.2">
      <c r="B42" s="39"/>
      <c r="C42" s="40" t="s">
        <v>41</v>
      </c>
      <c r="D42" s="31" t="s">
        <v>42</v>
      </c>
      <c r="E42" s="13"/>
      <c r="F42" s="13"/>
      <c r="G42" s="13"/>
      <c r="H42" s="13"/>
      <c r="I42" s="13"/>
      <c r="J42" s="13"/>
      <c r="K42" s="33" t="s">
        <v>21</v>
      </c>
      <c r="L42" s="13"/>
      <c r="M42" s="13"/>
      <c r="N42" s="13"/>
      <c r="O42" s="13"/>
      <c r="P42" s="13"/>
      <c r="Q42" s="13"/>
      <c r="R42" s="13"/>
      <c r="S42" s="13"/>
      <c r="U42" s="17"/>
      <c r="W42" s="13"/>
      <c r="Y42" s="17"/>
      <c r="AA42" s="13"/>
      <c r="AC42" s="17"/>
      <c r="AE42" s="34" t="str">
        <f>IF(K9="MC","E21","")</f>
        <v/>
      </c>
    </row>
    <row r="43" spans="2:31" ht="15" customHeight="1" x14ac:dyDescent="0.2">
      <c r="B43" s="23"/>
      <c r="C43" s="24"/>
      <c r="D43" s="23"/>
      <c r="U43" s="17"/>
      <c r="W43" s="13"/>
      <c r="Y43" s="17"/>
      <c r="AA43" s="13"/>
      <c r="AC43" s="17"/>
    </row>
    <row r="44" spans="2:31" x14ac:dyDescent="0.2">
      <c r="C44" s="19" t="s">
        <v>43</v>
      </c>
      <c r="U44" s="17"/>
      <c r="W44" s="13"/>
      <c r="Y44" s="17"/>
      <c r="AA44" s="13"/>
      <c r="AC44" s="17"/>
    </row>
    <row r="45" spans="2:31" x14ac:dyDescent="0.2">
      <c r="B45" s="36"/>
      <c r="C45" s="27" t="s">
        <v>44</v>
      </c>
      <c r="D45" s="28" t="s">
        <v>45</v>
      </c>
      <c r="E45" s="17"/>
      <c r="F45" s="17"/>
      <c r="G45" s="17"/>
      <c r="H45" s="17"/>
      <c r="I45" s="17"/>
      <c r="J45" s="17"/>
      <c r="K45" s="37" t="s">
        <v>21</v>
      </c>
      <c r="L45" s="17"/>
      <c r="M45" s="17"/>
      <c r="N45" s="17"/>
      <c r="O45" s="17"/>
      <c r="P45" s="17"/>
      <c r="Q45" s="17"/>
      <c r="R45" s="36"/>
      <c r="S45" s="27"/>
      <c r="T45" s="27"/>
      <c r="U45" s="17"/>
      <c r="W45" s="13"/>
      <c r="Y45" s="17"/>
      <c r="AA45" s="13"/>
      <c r="AC45" s="17"/>
      <c r="AE45" s="34" t="str">
        <f>IF(K9="MC","B","")</f>
        <v/>
      </c>
    </row>
    <row r="46" spans="2:31" x14ac:dyDescent="0.2">
      <c r="B46" s="36"/>
      <c r="C46" s="27" t="s">
        <v>46</v>
      </c>
      <c r="D46" s="28" t="s">
        <v>47</v>
      </c>
      <c r="E46" s="17"/>
      <c r="F46" s="17"/>
      <c r="G46" s="17"/>
      <c r="H46" s="17"/>
      <c r="I46" s="17"/>
      <c r="J46" s="17"/>
      <c r="K46" s="37" t="s">
        <v>21</v>
      </c>
      <c r="L46" s="17"/>
      <c r="M46" s="17"/>
      <c r="N46" s="17"/>
      <c r="O46" s="17"/>
      <c r="P46" s="17"/>
      <c r="Q46" s="17"/>
      <c r="R46" s="36"/>
      <c r="S46" s="27"/>
      <c r="T46" s="27"/>
      <c r="U46" s="17"/>
      <c r="W46" s="13"/>
      <c r="Y46" s="17"/>
      <c r="AA46" s="13"/>
      <c r="AC46" s="17"/>
      <c r="AE46" s="34" t="str">
        <f>IF(K9="MC","C","")</f>
        <v/>
      </c>
    </row>
    <row r="47" spans="2:31" x14ac:dyDescent="0.2">
      <c r="B47" s="36"/>
      <c r="C47" s="27" t="s">
        <v>48</v>
      </c>
      <c r="D47" s="28" t="s">
        <v>49</v>
      </c>
      <c r="E47" s="17"/>
      <c r="F47" s="17"/>
      <c r="G47" s="17"/>
      <c r="H47" s="17"/>
      <c r="I47" s="17"/>
      <c r="J47" s="17"/>
      <c r="K47" s="37" t="s">
        <v>21</v>
      </c>
      <c r="L47" s="17"/>
      <c r="M47" s="17"/>
      <c r="N47" s="17"/>
      <c r="O47" s="17"/>
      <c r="P47" s="17"/>
      <c r="Q47" s="17"/>
      <c r="R47" s="36"/>
      <c r="S47" s="27"/>
      <c r="T47" s="27"/>
      <c r="U47" s="17"/>
      <c r="W47" s="13"/>
      <c r="Y47" s="17"/>
      <c r="AA47" s="13"/>
      <c r="AC47" s="17"/>
      <c r="AE47" s="34" t="str">
        <f>IF(K9="MC","D","")</f>
        <v/>
      </c>
    </row>
    <row r="48" spans="2:31" ht="15" customHeight="1" x14ac:dyDescent="0.2">
      <c r="B48" s="23"/>
      <c r="C48" s="24"/>
      <c r="D48" s="23"/>
      <c r="W48" s="13"/>
      <c r="Y48" s="17"/>
      <c r="AA48" s="13"/>
      <c r="AC48" s="17"/>
    </row>
    <row r="49" spans="2:31" x14ac:dyDescent="0.2">
      <c r="C49" s="19" t="s">
        <v>50</v>
      </c>
      <c r="W49" s="13"/>
      <c r="Y49" s="17"/>
      <c r="AA49" s="13"/>
      <c r="AC49" s="17"/>
    </row>
    <row r="50" spans="2:31" x14ac:dyDescent="0.2">
      <c r="B50" s="39"/>
      <c r="C50" s="40" t="s">
        <v>51</v>
      </c>
      <c r="D50" s="31" t="s">
        <v>52</v>
      </c>
      <c r="E50" s="13"/>
      <c r="F50" s="13"/>
      <c r="G50" s="13"/>
      <c r="H50" s="13"/>
      <c r="I50" s="13"/>
      <c r="J50" s="13"/>
      <c r="K50" s="33" t="s">
        <v>21</v>
      </c>
      <c r="L50" s="13"/>
      <c r="M50" s="13"/>
      <c r="N50" s="13"/>
      <c r="O50" s="13"/>
      <c r="P50" s="13"/>
      <c r="Q50" s="13"/>
      <c r="R50" s="13"/>
      <c r="S50" s="13"/>
      <c r="T50" s="39"/>
      <c r="U50" s="40"/>
      <c r="V50" s="31"/>
      <c r="W50" s="13"/>
      <c r="Y50" s="17"/>
      <c r="AA50" s="13"/>
      <c r="AC50" s="17"/>
      <c r="AE50" s="34" t="str">
        <f>IF(K9="MC","N5","")</f>
        <v/>
      </c>
    </row>
    <row r="51" spans="2:31" x14ac:dyDescent="0.2">
      <c r="B51" s="39"/>
      <c r="C51" s="40" t="s">
        <v>53</v>
      </c>
      <c r="D51" s="31" t="s">
        <v>54</v>
      </c>
      <c r="E51" s="13"/>
      <c r="F51" s="13"/>
      <c r="G51" s="13"/>
      <c r="H51" s="13"/>
      <c r="I51" s="13"/>
      <c r="J51" s="13"/>
      <c r="K51" s="33" t="s">
        <v>21</v>
      </c>
      <c r="L51" s="13"/>
      <c r="M51" s="13"/>
      <c r="N51" s="13"/>
      <c r="O51" s="13"/>
      <c r="P51" s="13"/>
      <c r="Q51" s="13"/>
      <c r="R51" s="13"/>
      <c r="S51" s="13"/>
      <c r="T51" s="39"/>
      <c r="U51" s="40"/>
      <c r="V51" s="31"/>
      <c r="W51" s="13"/>
      <c r="Y51" s="17"/>
      <c r="AA51" s="13"/>
      <c r="AC51" s="17"/>
      <c r="AE51" s="34" t="str">
        <f>IF(K9="MC","EB","")</f>
        <v/>
      </c>
    </row>
    <row r="52" spans="2:31" x14ac:dyDescent="0.2">
      <c r="B52" s="39"/>
      <c r="C52" s="40" t="s">
        <v>55</v>
      </c>
      <c r="D52" s="31" t="s">
        <v>56</v>
      </c>
      <c r="E52" s="13"/>
      <c r="F52" s="13"/>
      <c r="G52" s="13"/>
      <c r="H52" s="13"/>
      <c r="I52" s="13"/>
      <c r="J52" s="13"/>
      <c r="K52" s="33" t="s">
        <v>21</v>
      </c>
      <c r="L52" s="13"/>
      <c r="M52" s="13"/>
      <c r="N52" s="13"/>
      <c r="O52" s="13"/>
      <c r="P52" s="13"/>
      <c r="Q52" s="13"/>
      <c r="R52" s="13"/>
      <c r="S52" s="13"/>
      <c r="T52" s="39"/>
      <c r="U52" s="40"/>
      <c r="V52" s="31"/>
      <c r="W52" s="13"/>
      <c r="Y52" s="17"/>
      <c r="AA52" s="13"/>
      <c r="AC52" s="17"/>
      <c r="AE52" s="34" t="str">
        <f>IF(K9="MC","EK","")</f>
        <v/>
      </c>
    </row>
    <row r="53" spans="2:31" x14ac:dyDescent="0.2">
      <c r="B53" s="39"/>
      <c r="C53" s="40" t="s">
        <v>57</v>
      </c>
      <c r="D53" s="31" t="s">
        <v>58</v>
      </c>
      <c r="E53" s="13"/>
      <c r="F53" s="13"/>
      <c r="G53" s="13"/>
      <c r="H53" s="13"/>
      <c r="I53" s="13"/>
      <c r="J53" s="13"/>
      <c r="K53" s="33" t="s">
        <v>21</v>
      </c>
      <c r="L53" s="13"/>
      <c r="M53" s="13"/>
      <c r="N53" s="13"/>
      <c r="O53" s="13"/>
      <c r="P53" s="13"/>
      <c r="Q53" s="13"/>
      <c r="R53" s="13"/>
      <c r="S53" s="13"/>
      <c r="T53" s="39"/>
      <c r="U53" s="40"/>
      <c r="V53" s="31"/>
      <c r="W53" s="13"/>
      <c r="Y53" s="17"/>
      <c r="AA53" s="13"/>
      <c r="AC53" s="17"/>
      <c r="AE53" s="34" t="str">
        <f>IF(K9="MC","EL","")</f>
        <v/>
      </c>
    </row>
    <row r="54" spans="2:31" x14ac:dyDescent="0.2">
      <c r="B54" s="39"/>
      <c r="C54" s="40" t="s">
        <v>59</v>
      </c>
      <c r="D54" s="31" t="s">
        <v>60</v>
      </c>
      <c r="E54" s="13"/>
      <c r="F54" s="13"/>
      <c r="G54" s="13"/>
      <c r="H54" s="13"/>
      <c r="I54" s="13"/>
      <c r="J54" s="13"/>
      <c r="K54" s="33" t="s">
        <v>21</v>
      </c>
      <c r="L54" s="13"/>
      <c r="M54" s="13"/>
      <c r="N54" s="13"/>
      <c r="O54" s="13"/>
      <c r="P54" s="13"/>
      <c r="Q54" s="13"/>
      <c r="R54" s="13"/>
      <c r="S54" s="13"/>
      <c r="T54" s="39"/>
      <c r="U54" s="40"/>
      <c r="V54" s="31"/>
      <c r="W54" s="13"/>
      <c r="Y54" s="17"/>
      <c r="AA54" s="13"/>
      <c r="AC54" s="17"/>
      <c r="AE54" s="34" t="str">
        <f>IF(K9="MC","EM","")</f>
        <v/>
      </c>
    </row>
    <row r="55" spans="2:31" x14ac:dyDescent="0.2">
      <c r="B55" s="39"/>
      <c r="C55" s="40" t="s">
        <v>29</v>
      </c>
      <c r="D55" s="31" t="s">
        <v>61</v>
      </c>
      <c r="E55" s="13"/>
      <c r="F55" s="13"/>
      <c r="G55" s="13"/>
      <c r="H55" s="13"/>
      <c r="I55" s="13"/>
      <c r="J55" s="13"/>
      <c r="K55" s="33" t="s">
        <v>21</v>
      </c>
      <c r="L55" s="13"/>
      <c r="M55" s="13"/>
      <c r="N55" s="13"/>
      <c r="O55" s="13"/>
      <c r="P55" s="13"/>
      <c r="Q55" s="13"/>
      <c r="R55" s="13"/>
      <c r="S55" s="13"/>
      <c r="T55" s="39"/>
      <c r="U55" s="40"/>
      <c r="V55" s="31"/>
      <c r="W55" s="13"/>
      <c r="Y55" s="17"/>
      <c r="AA55" s="13"/>
      <c r="AC55" s="17"/>
      <c r="AE55" s="34" t="str">
        <f>IF(K9="MC","XX","")</f>
        <v/>
      </c>
    </row>
    <row r="56" spans="2:31" ht="15" customHeight="1" x14ac:dyDescent="0.2">
      <c r="B56" s="23"/>
      <c r="C56" s="24"/>
      <c r="D56" s="23"/>
      <c r="Y56" s="17"/>
      <c r="AA56" s="13"/>
      <c r="AC56" s="17"/>
    </row>
    <row r="57" spans="2:31" x14ac:dyDescent="0.2">
      <c r="C57" s="19" t="s">
        <v>62</v>
      </c>
      <c r="Y57" s="17"/>
      <c r="AA57" s="13"/>
      <c r="AC57" s="17"/>
    </row>
    <row r="58" spans="2:31" x14ac:dyDescent="0.2">
      <c r="B58" s="36"/>
      <c r="C58" s="27" t="s">
        <v>63</v>
      </c>
      <c r="D58" s="28" t="s">
        <v>64</v>
      </c>
      <c r="E58" s="17"/>
      <c r="F58" s="17"/>
      <c r="G58" s="17"/>
      <c r="H58" s="17"/>
      <c r="I58" s="17"/>
      <c r="J58" s="17"/>
      <c r="K58" s="37" t="s">
        <v>21</v>
      </c>
      <c r="L58" s="17"/>
      <c r="M58" s="17"/>
      <c r="N58" s="17"/>
      <c r="O58" s="17"/>
      <c r="P58" s="17"/>
      <c r="Q58" s="17"/>
      <c r="R58" s="36"/>
      <c r="S58" s="27"/>
      <c r="T58" s="27"/>
      <c r="U58" s="17"/>
      <c r="V58" s="36"/>
      <c r="W58" s="27"/>
      <c r="X58" s="28"/>
      <c r="Y58" s="17"/>
      <c r="AA58" s="13"/>
      <c r="AC58" s="17"/>
      <c r="AE58" s="34" t="str">
        <f>IF(K9="MC","W","")</f>
        <v/>
      </c>
    </row>
    <row r="59" spans="2:31" x14ac:dyDescent="0.2">
      <c r="B59" s="36"/>
      <c r="C59" s="27" t="s">
        <v>65</v>
      </c>
      <c r="D59" s="28" t="s">
        <v>66</v>
      </c>
      <c r="E59" s="17"/>
      <c r="F59" s="17"/>
      <c r="G59" s="17"/>
      <c r="H59" s="17"/>
      <c r="I59" s="17"/>
      <c r="J59" s="17"/>
      <c r="K59" s="37" t="s">
        <v>21</v>
      </c>
      <c r="L59" s="17"/>
      <c r="M59" s="17"/>
      <c r="N59" s="17"/>
      <c r="O59" s="17"/>
      <c r="P59" s="17"/>
      <c r="Q59" s="17"/>
      <c r="R59" s="36"/>
      <c r="S59" s="27"/>
      <c r="T59" s="27"/>
      <c r="U59" s="17"/>
      <c r="V59" s="36"/>
      <c r="W59" s="27"/>
      <c r="X59" s="28"/>
      <c r="Y59" s="17"/>
      <c r="AA59" s="13"/>
      <c r="AC59" s="17"/>
      <c r="AE59" s="34" t="str">
        <f>IF(K9="MC","X","")</f>
        <v/>
      </c>
    </row>
    <row r="60" spans="2:31" ht="15" customHeight="1" x14ac:dyDescent="0.2">
      <c r="AA60" s="13"/>
      <c r="AC60" s="17"/>
    </row>
    <row r="61" spans="2:31" x14ac:dyDescent="0.2">
      <c r="C61" s="19" t="s">
        <v>67</v>
      </c>
      <c r="AA61" s="13"/>
      <c r="AC61" s="17"/>
    </row>
    <row r="62" spans="2:31" x14ac:dyDescent="0.2">
      <c r="B62" s="39"/>
      <c r="C62" s="40" t="s">
        <v>68</v>
      </c>
      <c r="D62" s="31" t="s">
        <v>69</v>
      </c>
      <c r="E62" s="31"/>
      <c r="F62" s="31"/>
      <c r="G62" s="31"/>
      <c r="H62" s="31"/>
      <c r="I62" s="31"/>
      <c r="J62" s="31"/>
      <c r="K62" s="33" t="s">
        <v>21</v>
      </c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C62" s="17"/>
      <c r="AE62" s="34" t="str">
        <f>IF(K9="MC","S","")</f>
        <v/>
      </c>
    </row>
    <row r="63" spans="2:31" x14ac:dyDescent="0.2">
      <c r="B63" s="39"/>
      <c r="C63" s="40" t="s">
        <v>65</v>
      </c>
      <c r="D63" s="31" t="s">
        <v>70</v>
      </c>
      <c r="E63" s="31"/>
      <c r="F63" s="31"/>
      <c r="G63" s="31"/>
      <c r="H63" s="31"/>
      <c r="I63" s="31"/>
      <c r="J63" s="31"/>
      <c r="K63" s="33" t="s">
        <v>21</v>
      </c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C63" s="17"/>
      <c r="AE63" s="34" t="str">
        <f>IF(K9="MC","X","")</f>
        <v/>
      </c>
    </row>
    <row r="64" spans="2:31" x14ac:dyDescent="0.2">
      <c r="AA64" s="34"/>
      <c r="AC64" s="17"/>
    </row>
    <row r="65" spans="2:31" x14ac:dyDescent="0.2">
      <c r="C65" s="19" t="s">
        <v>71</v>
      </c>
      <c r="AC65" s="17"/>
    </row>
    <row r="66" spans="2:31" ht="18" customHeight="1" x14ac:dyDescent="0.2">
      <c r="B66" s="36"/>
      <c r="C66" s="41" t="s">
        <v>72</v>
      </c>
      <c r="D66" s="42" t="s">
        <v>73</v>
      </c>
      <c r="E66" s="42"/>
      <c r="F66" s="42"/>
      <c r="G66" s="42"/>
      <c r="H66" s="42"/>
      <c r="I66" s="42"/>
      <c r="J66" s="42"/>
      <c r="K66" s="37" t="s">
        <v>74</v>
      </c>
      <c r="L66" s="42"/>
      <c r="M66" s="42"/>
      <c r="N66" s="17"/>
      <c r="O66" s="17"/>
      <c r="P66" s="17"/>
      <c r="Q66" s="17"/>
      <c r="R66" s="36"/>
      <c r="S66" s="27"/>
      <c r="T66" s="27"/>
      <c r="U66" s="17"/>
      <c r="V66" s="36"/>
      <c r="W66" s="27"/>
      <c r="X66" s="27"/>
      <c r="Y66" s="27"/>
      <c r="Z66" s="27"/>
      <c r="AA66" s="27"/>
      <c r="AB66" s="27"/>
      <c r="AC66" s="17"/>
      <c r="AE66" s="34" t="str">
        <f>IF(K9="MV","V","")</f>
        <v/>
      </c>
    </row>
    <row r="67" spans="2:31" ht="18" customHeight="1" x14ac:dyDescent="0.2">
      <c r="B67" s="36"/>
      <c r="C67" s="41" t="s">
        <v>75</v>
      </c>
      <c r="D67" s="42" t="s">
        <v>76</v>
      </c>
      <c r="E67" s="42"/>
      <c r="F67" s="42"/>
      <c r="G67" s="42"/>
      <c r="H67" s="42"/>
      <c r="I67" s="42"/>
      <c r="J67" s="42"/>
      <c r="K67" s="37" t="s">
        <v>74</v>
      </c>
      <c r="L67" s="42"/>
      <c r="M67" s="42"/>
      <c r="N67" s="17"/>
      <c r="O67" s="17"/>
      <c r="P67" s="17"/>
      <c r="Q67" s="17"/>
      <c r="R67" s="36"/>
      <c r="S67" s="27"/>
      <c r="T67" s="27"/>
      <c r="U67" s="17"/>
      <c r="V67" s="36"/>
      <c r="W67" s="27"/>
      <c r="X67" s="27"/>
      <c r="Y67" s="27"/>
      <c r="Z67" s="27"/>
      <c r="AA67" s="27"/>
      <c r="AB67" s="27"/>
      <c r="AC67" s="17"/>
      <c r="AE67" s="34" t="str">
        <f>IF(K9="MV","H","")</f>
        <v/>
      </c>
    </row>
    <row r="68" spans="2:31" ht="18" customHeight="1" x14ac:dyDescent="0.2">
      <c r="B68" s="36"/>
      <c r="C68" s="41" t="s">
        <v>77</v>
      </c>
      <c r="D68" s="42" t="s">
        <v>78</v>
      </c>
      <c r="E68" s="42"/>
      <c r="F68" s="42"/>
      <c r="G68" s="42"/>
      <c r="H68" s="42"/>
      <c r="I68" s="42"/>
      <c r="J68" s="42"/>
      <c r="K68" s="37" t="s">
        <v>74</v>
      </c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E68" s="34" t="str">
        <f>IF(K9="MV","P","")</f>
        <v/>
      </c>
    </row>
    <row r="69" spans="2:31" ht="18" customHeight="1" x14ac:dyDescent="0.2">
      <c r="B69" s="36"/>
      <c r="C69" s="27" t="s">
        <v>65</v>
      </c>
      <c r="D69" s="28" t="s">
        <v>79</v>
      </c>
      <c r="E69" s="36"/>
      <c r="F69" s="27"/>
      <c r="G69" s="28"/>
      <c r="H69" s="36"/>
      <c r="I69" s="27"/>
      <c r="J69" s="28"/>
      <c r="K69" s="36"/>
      <c r="L69" s="27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E69" s="34" t="s">
        <v>65</v>
      </c>
    </row>
    <row r="70" spans="2:31" ht="18" customHeight="1" x14ac:dyDescent="0.2"/>
    <row r="72" spans="2:31" x14ac:dyDescent="0.2">
      <c r="AC72" s="34"/>
    </row>
    <row r="73" spans="2:31" x14ac:dyDescent="0.2">
      <c r="AC73" s="34"/>
    </row>
    <row r="74" spans="2:31" x14ac:dyDescent="0.2">
      <c r="AC74" s="34"/>
    </row>
    <row r="75" spans="2:31" x14ac:dyDescent="0.2">
      <c r="AC75" s="34"/>
    </row>
    <row r="76" spans="2:31" x14ac:dyDescent="0.2">
      <c r="AC76" s="34"/>
    </row>
    <row r="77" spans="2:31" x14ac:dyDescent="0.2">
      <c r="AC77" s="34"/>
    </row>
    <row r="78" spans="2:31" x14ac:dyDescent="0.2">
      <c r="AC78" s="34"/>
    </row>
    <row r="79" spans="2:31" x14ac:dyDescent="0.2">
      <c r="AC79" s="34"/>
    </row>
    <row r="80" spans="2:31" x14ac:dyDescent="0.2">
      <c r="B80" s="43"/>
      <c r="C80" s="43"/>
      <c r="AC80" s="34"/>
    </row>
    <row r="81" spans="4:29" x14ac:dyDescent="0.2">
      <c r="AC81" s="34"/>
    </row>
    <row r="82" spans="4:29" x14ac:dyDescent="0.2">
      <c r="AC82" s="34"/>
    </row>
    <row r="83" spans="4:29" x14ac:dyDescent="0.2">
      <c r="AC83" s="34"/>
    </row>
    <row r="84" spans="4:29" x14ac:dyDescent="0.2">
      <c r="AC84" s="34"/>
    </row>
    <row r="85" spans="4:29" x14ac:dyDescent="0.2">
      <c r="AC85" s="34"/>
    </row>
    <row r="86" spans="4:29" x14ac:dyDescent="0.2">
      <c r="AC86" s="34"/>
    </row>
    <row r="87" spans="4:29" x14ac:dyDescent="0.2">
      <c r="AC87" s="34"/>
    </row>
    <row r="88" spans="4:29" x14ac:dyDescent="0.2">
      <c r="AC88" s="34"/>
    </row>
    <row r="89" spans="4:29" x14ac:dyDescent="0.2">
      <c r="AC89" s="34"/>
    </row>
    <row r="90" spans="4:29" x14ac:dyDescent="0.2">
      <c r="AC90" s="34"/>
    </row>
    <row r="91" spans="4:29" x14ac:dyDescent="0.2">
      <c r="AC91" s="34"/>
    </row>
    <row r="92" spans="4:29" x14ac:dyDescent="0.2">
      <c r="AC92" s="34"/>
    </row>
    <row r="93" spans="4:29" x14ac:dyDescent="0.2">
      <c r="AC93" s="34"/>
    </row>
    <row r="94" spans="4:29" x14ac:dyDescent="0.2">
      <c r="AC94" s="34"/>
    </row>
    <row r="95" spans="4:29" x14ac:dyDescent="0.2">
      <c r="AC95" s="34"/>
    </row>
    <row r="96" spans="4:29" x14ac:dyDescent="0.2">
      <c r="D96" s="44"/>
      <c r="AC96" s="34"/>
    </row>
    <row r="97" spans="2:29" x14ac:dyDescent="0.2">
      <c r="D97" s="44"/>
      <c r="AC97" s="34"/>
    </row>
    <row r="98" spans="2:29" x14ac:dyDescent="0.2">
      <c r="AC98" s="34"/>
    </row>
    <row r="99" spans="2:29" x14ac:dyDescent="0.2">
      <c r="AC99" s="34"/>
    </row>
    <row r="100" spans="2:29" ht="18" x14ac:dyDescent="0.25">
      <c r="B100" s="45" t="s">
        <v>80</v>
      </c>
      <c r="E100" s="46"/>
    </row>
    <row r="101" spans="2:29" ht="24" customHeight="1" thickBot="1" x14ac:dyDescent="0.25">
      <c r="B101" s="47" t="s">
        <v>81</v>
      </c>
      <c r="D101" s="47" t="str">
        <f>E9&amp;I9&amp;K9&amp;M9&amp;O9&amp;Q9&amp;S9&amp;U9&amp;W9&amp;Y9&amp;AA9&amp;AC9</f>
        <v/>
      </c>
      <c r="F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8"/>
    </row>
    <row r="102" spans="2:29" ht="12.75" customHeight="1" thickBot="1" x14ac:dyDescent="0.25">
      <c r="B102" s="49" t="s">
        <v>82</v>
      </c>
      <c r="C102" s="50" t="s">
        <v>83</v>
      </c>
      <c r="D102" s="51" t="s">
        <v>84</v>
      </c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3"/>
    </row>
    <row r="103" spans="2:29" ht="21" customHeight="1" x14ac:dyDescent="0.2">
      <c r="B103" s="54" t="s">
        <v>85</v>
      </c>
      <c r="C103" s="55">
        <f>E9</f>
        <v>0</v>
      </c>
      <c r="D103" s="56" t="e">
        <f>VLOOKUP(C103,C15:E16,2,FALSE)</f>
        <v>#N/A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8"/>
      <c r="AA103" s="59"/>
    </row>
    <row r="104" spans="2:29" ht="20.100000000000001" customHeight="1" x14ac:dyDescent="0.2">
      <c r="B104" s="54" t="s">
        <v>86</v>
      </c>
      <c r="C104" s="60">
        <f>I9</f>
        <v>0</v>
      </c>
      <c r="D104" s="61" t="e">
        <f>VLOOKUP(I9,C19:D19,2,FALSE)</f>
        <v>#N/A</v>
      </c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3"/>
      <c r="AA104" s="64"/>
    </row>
    <row r="105" spans="2:29" ht="20.100000000000001" customHeight="1" x14ac:dyDescent="0.2">
      <c r="B105" s="54" t="s">
        <v>87</v>
      </c>
      <c r="C105" s="60">
        <f>K9</f>
        <v>0</v>
      </c>
      <c r="D105" s="61" t="e">
        <f>VLOOKUP(K9,C22:D23,2,FALSE)</f>
        <v>#N/A</v>
      </c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3"/>
      <c r="AA105" s="64"/>
    </row>
    <row r="106" spans="2:29" ht="20.100000000000001" customHeight="1" x14ac:dyDescent="0.2">
      <c r="B106" s="54" t="s">
        <v>88</v>
      </c>
      <c r="C106" s="60">
        <f>M9</f>
        <v>0</v>
      </c>
      <c r="D106" s="61" t="e">
        <f>VLOOKUP(M9,C26:D26,2,FALSE)</f>
        <v>#N/A</v>
      </c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3"/>
      <c r="AA106" s="64"/>
    </row>
    <row r="107" spans="2:29" ht="20.100000000000001" customHeight="1" x14ac:dyDescent="0.2">
      <c r="B107" s="54" t="s">
        <v>89</v>
      </c>
      <c r="C107" s="60">
        <f>O9</f>
        <v>0</v>
      </c>
      <c r="D107" s="61" t="e">
        <f>VLOOKUP(O9,C29:I30,2,FALSE)</f>
        <v>#N/A</v>
      </c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3"/>
      <c r="AA107" s="64"/>
    </row>
    <row r="108" spans="2:29" ht="20.100000000000001" customHeight="1" x14ac:dyDescent="0.2">
      <c r="B108" s="54" t="s">
        <v>90</v>
      </c>
      <c r="C108" s="60">
        <f>Q9</f>
        <v>0</v>
      </c>
      <c r="D108" s="61" t="e">
        <f>VLOOKUP(Q9,C33:D33,2,FALSE)</f>
        <v>#N/A</v>
      </c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3"/>
      <c r="AA108" s="64"/>
    </row>
    <row r="109" spans="2:29" ht="20.100000000000001" customHeight="1" x14ac:dyDescent="0.2">
      <c r="B109" s="54" t="s">
        <v>91</v>
      </c>
      <c r="C109" s="60">
        <f>S9</f>
        <v>0</v>
      </c>
      <c r="D109" s="61" t="e">
        <f>VLOOKUP(S9,C36:D42,2,FALSE)</f>
        <v>#N/A</v>
      </c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3"/>
      <c r="AA109" s="64"/>
    </row>
    <row r="110" spans="2:29" ht="20.100000000000001" customHeight="1" x14ac:dyDescent="0.2">
      <c r="B110" s="54" t="s">
        <v>92</v>
      </c>
      <c r="C110" s="60">
        <f>U9</f>
        <v>0</v>
      </c>
      <c r="D110" s="61" t="e">
        <f>VLOOKUP(U9,C45:D47,2,FALSE)</f>
        <v>#N/A</v>
      </c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3"/>
      <c r="AA110" s="64"/>
    </row>
    <row r="111" spans="2:29" ht="20.100000000000001" customHeight="1" x14ac:dyDescent="0.2">
      <c r="B111" s="54" t="s">
        <v>93</v>
      </c>
      <c r="C111" s="60">
        <f>W9</f>
        <v>0</v>
      </c>
      <c r="D111" s="61" t="e">
        <f>VLOOKUP(W9,C50:D55,2,FALSE)</f>
        <v>#N/A</v>
      </c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3"/>
      <c r="AA111" s="64"/>
    </row>
    <row r="112" spans="2:29" ht="20.100000000000001" customHeight="1" x14ac:dyDescent="0.2">
      <c r="B112" s="54" t="s">
        <v>94</v>
      </c>
      <c r="C112" s="60">
        <f>Y9</f>
        <v>0</v>
      </c>
      <c r="D112" s="61" t="e">
        <f>VLOOKUP(Y9,C58:D59,2,FALSE)</f>
        <v>#N/A</v>
      </c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3"/>
      <c r="AA112" s="64"/>
    </row>
    <row r="113" spans="2:27" ht="20.100000000000001" customHeight="1" x14ac:dyDescent="0.2">
      <c r="B113" s="54" t="s">
        <v>95</v>
      </c>
      <c r="C113" s="60">
        <f>AA9</f>
        <v>0</v>
      </c>
      <c r="D113" s="61" t="e">
        <f>VLOOKUP(AA9,C62:D63,2,FALSE)</f>
        <v>#N/A</v>
      </c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3"/>
      <c r="AA113" s="64"/>
    </row>
    <row r="114" spans="2:27" ht="20.100000000000001" customHeight="1" x14ac:dyDescent="0.2">
      <c r="B114" s="54" t="s">
        <v>96</v>
      </c>
      <c r="C114" s="60">
        <f>AC9</f>
        <v>0</v>
      </c>
      <c r="D114" s="61" t="e">
        <f>VLOOKUP(AC9,C66:D69,2,FALSE)</f>
        <v>#N/A</v>
      </c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3"/>
      <c r="AA114" s="64"/>
    </row>
    <row r="115" spans="2:27" ht="20.100000000000001" customHeight="1" x14ac:dyDescent="0.2">
      <c r="B115" s="54"/>
      <c r="C115" s="60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1"/>
      <c r="Z115" s="63"/>
      <c r="AA115" s="64"/>
    </row>
    <row r="116" spans="2:27" ht="20.100000000000001" customHeight="1" x14ac:dyDescent="0.2">
      <c r="B116" s="54"/>
      <c r="C116" s="60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1"/>
      <c r="Z116" s="63"/>
      <c r="AA116" s="64"/>
    </row>
    <row r="117" spans="2:27" ht="20.100000000000001" customHeight="1" x14ac:dyDescent="0.2">
      <c r="B117" s="54"/>
      <c r="C117" s="60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1"/>
      <c r="Z117" s="63"/>
      <c r="AA117" s="64"/>
    </row>
    <row r="118" spans="2:27" ht="20.100000000000001" customHeight="1" thickBot="1" x14ac:dyDescent="0.25">
      <c r="B118" s="66"/>
      <c r="C118" s="67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9"/>
      <c r="AA118" s="70"/>
    </row>
    <row r="119" spans="2:27" ht="22.5" customHeight="1" x14ac:dyDescent="0.2">
      <c r="E119" s="71" t="s">
        <v>97</v>
      </c>
      <c r="AA119" s="72"/>
    </row>
    <row r="120" spans="2:27" ht="22.5" customHeight="1" x14ac:dyDescent="0.2">
      <c r="O120" s="72"/>
      <c r="S120" s="73"/>
      <c r="AA120" s="72"/>
    </row>
  </sheetData>
  <sheetProtection algorithmName="SHA-512" hashValue="g93DiUpLhjZBZWYwsxj1KNP7zUeTlW5fuwtl+7N6ZTETULCs6+6ahh46XWhzeOxqY7JlCOjoKrSCVlt2EIxTow==" saltValue="PyW2f8j+dubfKFelqQkKag==" spinCount="100000" sheet="1" objects="1" scenarios="1"/>
  <mergeCells count="21">
    <mergeCell ref="D15:E15"/>
    <mergeCell ref="D16:E16"/>
    <mergeCell ref="D29:I29"/>
    <mergeCell ref="D30:I30"/>
    <mergeCell ref="K30:O30"/>
    <mergeCell ref="W9:W10"/>
    <mergeCell ref="Y9:Y10"/>
    <mergeCell ref="AA9:AA10"/>
    <mergeCell ref="AC9:AC10"/>
    <mergeCell ref="E12:G12"/>
    <mergeCell ref="B13:D13"/>
    <mergeCell ref="A4:Y4"/>
    <mergeCell ref="A6:D12"/>
    <mergeCell ref="E9:G10"/>
    <mergeCell ref="I9:I10"/>
    <mergeCell ref="K9:K10"/>
    <mergeCell ref="M9:M10"/>
    <mergeCell ref="O9:O10"/>
    <mergeCell ref="Q9:Q10"/>
    <mergeCell ref="S9:S10"/>
    <mergeCell ref="U9:U10"/>
  </mergeCells>
  <dataValidations count="12">
    <dataValidation type="list" allowBlank="1" showInputMessage="1" showErrorMessage="1" errorTitle="Invalid Data" error="Please select one option from the drop down list" sqref="Q9:Q10" xr:uid="{01C95431-4893-4AC7-984F-1DB12F1620C9}">
      <formula1>$AE$33:$AE$33</formula1>
    </dataValidation>
    <dataValidation type="list" allowBlank="1" showInputMessage="1" showErrorMessage="1" errorTitle="Invalid Data" error="Please select one option from the drop down list" sqref="O9:O10" xr:uid="{2037C081-C973-4751-89DC-34F766024AF9}">
      <formula1>$AE$29:$AE$30</formula1>
    </dataValidation>
    <dataValidation type="list" allowBlank="1" showInputMessage="1" showErrorMessage="1" errorTitle="Invalid Data" error="Please select one option from the drop down list" promptTitle="Click here to select options" prompt=" " sqref="E9" xr:uid="{08CB942F-9C77-49A4-B51D-954C2F289138}">
      <formula1>$C$15:$C$16</formula1>
    </dataValidation>
    <dataValidation type="list" allowBlank="1" showInputMessage="1" showErrorMessage="1" errorTitle="Invalid Data" error="Please select one option from the drop down list" sqref="AC9:AC10" xr:uid="{2B6BFC88-B963-4E1F-A28D-1D17B7B6A701}">
      <formula1>$AE$66:$AE$69</formula1>
    </dataValidation>
    <dataValidation type="list" allowBlank="1" showInputMessage="1" showErrorMessage="1" errorTitle="Invalid Data" error="Please select one option from the drop down list" sqref="W9:W10" xr:uid="{45B713E1-F7AD-40E0-975A-000A4BF01005}">
      <formula1>$AE$50:$AE$55</formula1>
    </dataValidation>
    <dataValidation type="list" allowBlank="1" showInputMessage="1" showErrorMessage="1" errorTitle="Invalid Data" error="Please select one option from the drop down list" sqref="U9:U10" xr:uid="{957048CE-B542-4664-95D3-E7948562AA0F}">
      <formula1>$AE$45:$AE$47</formula1>
    </dataValidation>
    <dataValidation type="list" allowBlank="1" showInputMessage="1" showErrorMessage="1" errorTitle="Invalid Data" error="Please select one option from the drop down list" sqref="S9:S10" xr:uid="{C645857B-1D98-4E71-9C32-28A467DAD836}">
      <formula1>$AE$36:$AE$42</formula1>
    </dataValidation>
    <dataValidation type="list" allowBlank="1" showInputMessage="1" showErrorMessage="1" errorTitle="Invalid Data" error="Please select one option from the drop down list" sqref="I9:I10" xr:uid="{FB8E62AA-0673-47E3-BE81-5F47408D1D4E}">
      <formula1>$C$19:$C$19</formula1>
    </dataValidation>
    <dataValidation type="list" allowBlank="1" showInputMessage="1" showErrorMessage="1" errorTitle="Invalid Data" error="Please select one option from the drop down list" sqref="K9:K10" xr:uid="{30C97DBD-3310-4325-9BAC-BFF38F7CD1AD}">
      <formula1>$C$22:$C$23</formula1>
    </dataValidation>
    <dataValidation type="list" allowBlank="1" showInputMessage="1" showErrorMessage="1" errorTitle="Invalid Data" error="Please select one option from the drop down list" sqref="M9:M10" xr:uid="{815D19BC-F4BF-4011-B5D6-A29C1B83FDDA}">
      <formula1>$C$26</formula1>
    </dataValidation>
    <dataValidation type="list" allowBlank="1" showInputMessage="1" showErrorMessage="1" errorTitle="Invalid Data" error="Please select one option from the drop down list" sqref="Y9:Y10" xr:uid="{C5F68987-C7C6-40D5-8C43-564713FCE998}">
      <formula1>$AE$58:$AE$59</formula1>
    </dataValidation>
    <dataValidation type="list" allowBlank="1" showInputMessage="1" showErrorMessage="1" errorTitle="Invalid Data" error="Please select one option from the drop down list" sqref="AA9:AA10" xr:uid="{61B686D1-4202-4945-8932-453AEC8B094D}">
      <formula1>$AE$62:$AE$63</formula1>
    </dataValidation>
  </dataValidations>
  <printOptions horizontalCentered="1"/>
  <pageMargins left="0.5" right="0.25" top="0.25" bottom="0.65" header="0.5" footer="0.28000000000000003"/>
  <pageSetup scale="39" orientation="portrait" horizontalDpi="1200" verticalDpi="1200" r:id="rId1"/>
  <headerFooter alignWithMargins="0">
    <oddFooter>&amp;LPage: &amp;P, &amp;D&amp;C
620 Technology Drive  ●   Ann Arbor, MI    ●    48108    ●    Ph.  734.677.6100   ●    Fax: 734.677.6105
&amp;"Arial,Bold"&amp;Uwww.dynics.com&amp;R&amp;"Impact,Regular"PWS Series Configurator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PWS</vt:lpstr>
    </vt:vector>
  </TitlesOfParts>
  <Company>Dynics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Tercero</dc:creator>
  <cp:lastModifiedBy>Alfonso Tercero</cp:lastModifiedBy>
  <dcterms:created xsi:type="dcterms:W3CDTF">2023-01-31T16:11:11Z</dcterms:created>
  <dcterms:modified xsi:type="dcterms:W3CDTF">2023-01-31T16:11:32Z</dcterms:modified>
</cp:coreProperties>
</file>