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14D393B7-CB2D-4B08-BC4F-D4FA5DB320D7}" xr6:coauthVersionLast="47" xr6:coauthVersionMax="47" xr10:uidLastSave="{00000000-0000-0000-0000-000000000000}"/>
  <bookViews>
    <workbookView xWindow="-120" yWindow="-120" windowWidth="29040" windowHeight="17790" xr2:uid="{22318BB1-4D79-4FB3-9519-CE1E5970C171}"/>
  </bookViews>
  <sheets>
    <sheet name="V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3" i="1" l="1"/>
  <c r="C113" i="1"/>
  <c r="D112" i="1"/>
  <c r="C112" i="1"/>
  <c r="D111" i="1"/>
  <c r="C111" i="1"/>
  <c r="D110" i="1"/>
  <c r="C110" i="1"/>
  <c r="D109" i="1"/>
  <c r="C109" i="1"/>
  <c r="C108" i="1"/>
  <c r="D108" i="1" s="1"/>
  <c r="D107" i="1"/>
  <c r="C107" i="1"/>
  <c r="D106" i="1"/>
  <c r="C106" i="1"/>
  <c r="D105" i="1"/>
  <c r="C105" i="1"/>
  <c r="D104" i="1"/>
  <c r="C104" i="1"/>
  <c r="D103" i="1"/>
  <c r="C103" i="1"/>
  <c r="D101" i="1"/>
  <c r="AA61" i="1"/>
  <c r="AA60" i="1"/>
  <c r="AA57" i="1"/>
  <c r="AA56" i="1"/>
  <c r="AA53" i="1"/>
  <c r="AA52" i="1"/>
  <c r="AA51" i="1"/>
  <c r="AA50" i="1"/>
  <c r="AA49" i="1"/>
  <c r="AA48" i="1"/>
  <c r="AA40" i="1"/>
  <c r="AA39" i="1"/>
  <c r="AA38" i="1"/>
  <c r="AA37" i="1"/>
  <c r="AA36" i="1"/>
  <c r="AA35" i="1"/>
  <c r="AA34" i="1"/>
  <c r="AA31" i="1"/>
  <c r="AA28" i="1"/>
</calcChain>
</file>

<file path=xl/sharedStrings.xml><?xml version="1.0" encoding="utf-8"?>
<sst xmlns="http://schemas.openxmlformats.org/spreadsheetml/2006/main" count="87" uniqueCount="81">
  <si>
    <t>Price List Effective 01/15/2023 Rev. 3.1.04</t>
  </si>
  <si>
    <t>Work your part number from left to right always ==&gt;</t>
  </si>
  <si>
    <t>DISPLAY</t>
  </si>
  <si>
    <t>VW75</t>
  </si>
  <si>
    <t>150" Diagonal 2x2 Matrix 75" Industrial Grade LCD Self Enclosed Video Wall: 24/7 Operation, 16:9 Ratio, 1920x1080 Full HD Max Resolution, Steel &amp; Aluminum Construction, Heavy Duty Eyelets For Ceiling Mounting</t>
  </si>
  <si>
    <t>LENS</t>
  </si>
  <si>
    <t>X</t>
  </si>
  <si>
    <t>No Protective Lens</t>
  </si>
  <si>
    <t>L</t>
  </si>
  <si>
    <t>Protective Polycarbonate Lens</t>
  </si>
  <si>
    <t>CHASSIS</t>
  </si>
  <si>
    <t>PC</t>
  </si>
  <si>
    <t>PC Module Media Player Engine</t>
  </si>
  <si>
    <t>POWER SUPPLY</t>
  </si>
  <si>
    <t>A</t>
  </si>
  <si>
    <t>3-Pin Industrial 100~240 VAC Power Entry - 3-Pin Mini Power Cable Included</t>
  </si>
  <si>
    <t>SYSTEM COMPONENT CONFIGURATION</t>
  </si>
  <si>
    <t>IY</t>
  </si>
  <si>
    <t>Mini-ITX Q170. 2x 1Gb Ethernet, 1x RS232, 4x USB 3.0, 4x USB 2.0, 2x PS/2, 1x DVI-D, 2x DisplayPort v1.2, 2x Audio Jacks (Mic-in/Line-out)</t>
  </si>
  <si>
    <t>CPU CONFIGURATION</t>
  </si>
  <si>
    <t>D8</t>
  </si>
  <si>
    <t>6th Gen Quad Core i7-6700TE, up to 3.4 GHz, 8MB Cache</t>
  </si>
  <si>
    <t>OPERATING SYSTEM</t>
  </si>
  <si>
    <t>XX</t>
  </si>
  <si>
    <t>No Operating System</t>
  </si>
  <si>
    <t>LUB</t>
  </si>
  <si>
    <t>Linux Ubuntu (Contact us for more options)</t>
  </si>
  <si>
    <t>W10</t>
  </si>
  <si>
    <t>Windows 10 Pro 64-bit Version</t>
  </si>
  <si>
    <t>W11</t>
  </si>
  <si>
    <t>Windows 11 Pro 64-bit Version</t>
  </si>
  <si>
    <t>E10</t>
  </si>
  <si>
    <t>Windows 10 Enterprise 64-bit Version (IOT LTSB 2016)</t>
  </si>
  <si>
    <t>E19</t>
  </si>
  <si>
    <t>Windows 10 Enterprise 64-bit Version (IOT LTSC 2019)</t>
  </si>
  <si>
    <t>E21</t>
  </si>
  <si>
    <t>Windows 10 Enterprise 64-bit Version (IOT LTSC 2021)</t>
  </si>
  <si>
    <t>MEMORY</t>
  </si>
  <si>
    <t>B</t>
  </si>
  <si>
    <t>8.0 GB RAM DDR4</t>
  </si>
  <si>
    <t>C</t>
  </si>
  <si>
    <t>16.0 GB RAM DDR4</t>
  </si>
  <si>
    <t>D</t>
  </si>
  <si>
    <t>32.0 GB RAM DDR4</t>
  </si>
  <si>
    <t>INTERNAL DRIVE</t>
  </si>
  <si>
    <t>N5</t>
  </si>
  <si>
    <t>1 TB 2.5" Hard Drive SATA</t>
  </si>
  <si>
    <t>EB</t>
  </si>
  <si>
    <t>256.0 GB 2.5" Solid-State Flash Drive SATA</t>
  </si>
  <si>
    <t>EK</t>
  </si>
  <si>
    <t>512.0 GB 2.5" Solid-State Flash Drive SATA</t>
  </si>
  <si>
    <t>EL</t>
  </si>
  <si>
    <t>960.0 GB 2.5" Solid-State Flash Drive SATA</t>
  </si>
  <si>
    <t>EM</t>
  </si>
  <si>
    <t>1.92 TB 2.5" Solid-State Flash Drive SATA</t>
  </si>
  <si>
    <t>No Internal Drive</t>
  </si>
  <si>
    <t>ACCESSORIES 1</t>
  </si>
  <si>
    <t>W</t>
  </si>
  <si>
    <t>2.4/5 GHz Wireless 802.11 a/g/n</t>
  </si>
  <si>
    <t>No Wi-Fi Selected</t>
  </si>
  <si>
    <t>ACCESSORIES 2</t>
  </si>
  <si>
    <t>S</t>
  </si>
  <si>
    <t>Industrial speaker system: 5.16"H x 22.34"W x 3.09"D with a weight of 8lbs. 2 Speakers, 2 channels per unit. Up to 105dB Maximum Output, 15 Watts typical and 32 Watts peak, directly connects to monitor, -30 to +30 degrees tilting angle.</t>
  </si>
  <si>
    <t>No Soundbar Selected</t>
  </si>
  <si>
    <t>Your Order's Details:</t>
  </si>
  <si>
    <t>Part Number:</t>
  </si>
  <si>
    <t>CODE</t>
  </si>
  <si>
    <t>PART</t>
  </si>
  <si>
    <t>ORDER DESCRIPTION</t>
  </si>
  <si>
    <t>DSP</t>
  </si>
  <si>
    <t>LEN</t>
  </si>
  <si>
    <t>CHS</t>
  </si>
  <si>
    <t>PS</t>
  </si>
  <si>
    <t>SYS</t>
  </si>
  <si>
    <t>CPU</t>
  </si>
  <si>
    <t>OS</t>
  </si>
  <si>
    <t>RM</t>
  </si>
  <si>
    <t>DRM</t>
  </si>
  <si>
    <t>ACC1</t>
  </si>
  <si>
    <t>ACC2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</si>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</sst>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21" x14ac:knownFonts="1">
    <font>
      <sz val="10"/>
      <name val="Arial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11"/>
      <color indexed="1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rgb="FFFF0000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4" borderId="0" xfId="3" applyNumberFormat="1" applyFont="1" applyFill="1" applyAlignment="1" applyProtection="1">
      <alignment horizontal="center" vertical="center" wrapText="1"/>
      <protection locked="0"/>
    </xf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164" fontId="3" fillId="4" borderId="0" xfId="0" applyNumberFormat="1" applyFont="1" applyFill="1"/>
    <xf numFmtId="164" fontId="3" fillId="5" borderId="0" xfId="0" applyNumberFormat="1" applyFont="1" applyFill="1"/>
    <xf numFmtId="164" fontId="3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4" borderId="0" xfId="0" applyFont="1" applyFill="1"/>
    <xf numFmtId="0" fontId="1" fillId="5" borderId="0" xfId="0" applyFont="1" applyFill="1"/>
    <xf numFmtId="164" fontId="3" fillId="0" borderId="0" xfId="0" applyNumberFormat="1" applyFont="1"/>
    <xf numFmtId="0" fontId="8" fillId="0" borderId="0" xfId="0" applyFont="1" applyAlignment="1">
      <alignment horizontal="left"/>
    </xf>
    <xf numFmtId="166" fontId="1" fillId="4" borderId="0" xfId="1" applyNumberFormat="1" applyFont="1" applyFill="1" applyAlignment="1">
      <alignment horizontal="right" vertical="center"/>
    </xf>
    <xf numFmtId="166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left" vertical="center" wrapText="1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166" fontId="1" fillId="0" borderId="0" xfId="1" applyNumberFormat="1" applyFont="1" applyAlignment="1">
      <alignment horizontal="left" vertical="center"/>
    </xf>
    <xf numFmtId="166" fontId="1" fillId="5" borderId="0" xfId="1" applyNumberFormat="1" applyFont="1" applyFill="1" applyAlignment="1">
      <alignment horizontal="right" vertical="center"/>
    </xf>
    <xf numFmtId="166" fontId="1" fillId="5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left" vertical="center" wrapText="1"/>
    </xf>
    <xf numFmtId="0" fontId="10" fillId="5" borderId="0" xfId="0" applyFont="1" applyFill="1"/>
    <xf numFmtId="166" fontId="1" fillId="5" borderId="0" xfId="1" applyNumberFormat="1" applyFont="1" applyFill="1" applyAlignment="1">
      <alignment horizontal="left" vertical="center"/>
    </xf>
    <xf numFmtId="166" fontId="1" fillId="0" borderId="0" xfId="1" applyNumberFormat="1" applyFont="1" applyAlignment="1">
      <alignment horizontal="right" vertical="center"/>
    </xf>
    <xf numFmtId="166" fontId="1" fillId="4" borderId="0" xfId="1" applyNumberFormat="1" applyFont="1" applyFill="1" applyAlignment="1">
      <alignment horizontal="left" vertical="center"/>
    </xf>
    <xf numFmtId="166" fontId="11" fillId="4" borderId="0" xfId="1" applyNumberFormat="1" applyFont="1" applyFill="1" applyAlignment="1">
      <alignment horizontal="left" vertical="center"/>
    </xf>
    <xf numFmtId="0" fontId="12" fillId="0" borderId="0" xfId="0" applyFont="1"/>
    <xf numFmtId="166" fontId="11" fillId="5" borderId="0" xfId="1" applyNumberFormat="1" applyFont="1" applyFill="1" applyAlignment="1">
      <alignment vertical="center"/>
    </xf>
    <xf numFmtId="0" fontId="12" fillId="6" borderId="0" xfId="0" applyFont="1" applyFill="1"/>
    <xf numFmtId="166" fontId="1" fillId="4" borderId="0" xfId="1" applyNumberFormat="1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3" fillId="0" borderId="0" xfId="0" applyFont="1"/>
    <xf numFmtId="0" fontId="15" fillId="0" borderId="0" xfId="4" quotePrefix="1" applyFont="1" applyAlignment="1">
      <alignment horizontal="center"/>
      <protection locked="0"/>
    </xf>
    <xf numFmtId="0" fontId="16" fillId="0" borderId="0" xfId="0" applyFont="1"/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vertical="center"/>
    </xf>
    <xf numFmtId="0" fontId="1" fillId="5" borderId="3" xfId="0" applyFont="1" applyFill="1" applyBorder="1"/>
    <xf numFmtId="0" fontId="19" fillId="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7" fontId="1" fillId="0" borderId="10" xfId="1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/>
    <xf numFmtId="167" fontId="1" fillId="0" borderId="14" xfId="1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67" fontId="1" fillId="0" borderId="19" xfId="1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/>
    <xf numFmtId="167" fontId="1" fillId="0" borderId="24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9" fontId="20" fillId="0" borderId="0" xfId="2" applyFont="1" applyAlignment="1" applyProtection="1">
      <alignment horizontal="right" vertical="center"/>
      <protection locked="0"/>
    </xf>
  </cellXfs>
  <cellStyles count="5">
    <cellStyle name="20% - Accent1" xfId="3" builtinId="30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VW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3891315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57803C9C-1B58-4378-A702-984E9B0AB332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39090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VW SERIES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Self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 Contained Video Wall 150" 2x2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5</xdr:col>
      <xdr:colOff>0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C975AD67-6A40-42FA-AB21-6A8C6CD23945}"/>
            </a:ext>
          </a:extLst>
        </xdr:cNvPr>
        <xdr:cNvSpPr txBox="1">
          <a:spLocks noChangeArrowheads="1"/>
        </xdr:cNvSpPr>
      </xdr:nvSpPr>
      <xdr:spPr bwMode="auto">
        <a:xfrm>
          <a:off x="5501878" y="869156"/>
          <a:ext cx="813197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417487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3B86325E-31D6-4F30-9314-CEAF2A746511}"/>
            </a:ext>
          </a:extLst>
        </xdr:cNvPr>
        <xdr:cNvSpPr txBox="1">
          <a:spLocks noChangeArrowheads="1"/>
        </xdr:cNvSpPr>
      </xdr:nvSpPr>
      <xdr:spPr bwMode="auto">
        <a:xfrm>
          <a:off x="6921103" y="869156"/>
          <a:ext cx="373434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4C049D0B-F316-4B9D-BBF1-D91B5BE996E3}"/>
            </a:ext>
          </a:extLst>
        </xdr:cNvPr>
        <xdr:cNvSpPr txBox="1">
          <a:spLocks noChangeArrowheads="1"/>
        </xdr:cNvSpPr>
      </xdr:nvSpPr>
      <xdr:spPr bwMode="auto">
        <a:xfrm>
          <a:off x="74259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5EA8876E-2D60-47E0-A955-EAD70E6CACFB}"/>
            </a:ext>
          </a:extLst>
        </xdr:cNvPr>
        <xdr:cNvSpPr txBox="1">
          <a:spLocks noChangeArrowheads="1"/>
        </xdr:cNvSpPr>
      </xdr:nvSpPr>
      <xdr:spPr bwMode="auto">
        <a:xfrm>
          <a:off x="84355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D2229BC1-B018-4FD0-AC57-DB35004B911F}"/>
            </a:ext>
          </a:extLst>
        </xdr:cNvPr>
        <xdr:cNvSpPr txBox="1">
          <a:spLocks noChangeArrowheads="1"/>
        </xdr:cNvSpPr>
      </xdr:nvSpPr>
      <xdr:spPr bwMode="auto">
        <a:xfrm>
          <a:off x="89404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4CF31DFD-1BAF-49BF-B2CA-F189C2A79296}"/>
            </a:ext>
          </a:extLst>
        </xdr:cNvPr>
        <xdr:cNvSpPr txBox="1">
          <a:spLocks noChangeArrowheads="1"/>
        </xdr:cNvSpPr>
      </xdr:nvSpPr>
      <xdr:spPr bwMode="auto">
        <a:xfrm>
          <a:off x="94452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20</xdr:col>
      <xdr:colOff>44053</xdr:colOff>
      <xdr:row>5</xdr:row>
      <xdr:rowOff>59531</xdr:rowOff>
    </xdr:from>
    <xdr:to>
      <xdr:col>20</xdr:col>
      <xdr:colOff>375776</xdr:colOff>
      <xdr:row>6</xdr:row>
      <xdr:rowOff>221456</xdr:rowOff>
    </xdr:to>
    <xdr:sp macro="" textlink="">
      <xdr:nvSpPr>
        <xdr:cNvPr id="9" name="Text Box 88">
          <a:extLst>
            <a:ext uri="{FF2B5EF4-FFF2-40B4-BE49-F238E27FC236}">
              <a16:creationId xmlns:a16="http://schemas.microsoft.com/office/drawing/2014/main" id="{3884967C-2B13-4BA1-8871-34CC6B44D53A}"/>
            </a:ext>
          </a:extLst>
        </xdr:cNvPr>
        <xdr:cNvSpPr txBox="1">
          <a:spLocks noChangeArrowheads="1"/>
        </xdr:cNvSpPr>
      </xdr:nvSpPr>
      <xdr:spPr bwMode="auto">
        <a:xfrm>
          <a:off x="99500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DRM</a:t>
          </a:r>
        </a:p>
      </xdr:txBody>
    </xdr:sp>
    <xdr:clientData/>
  </xdr:twoCellAnchor>
  <xdr:twoCellAnchor>
    <xdr:from>
      <xdr:col>22</xdr:col>
      <xdr:colOff>44053</xdr:colOff>
      <xdr:row>5</xdr:row>
      <xdr:rowOff>59531</xdr:rowOff>
    </xdr:from>
    <xdr:to>
      <xdr:col>22</xdr:col>
      <xdr:colOff>375776</xdr:colOff>
      <xdr:row>6</xdr:row>
      <xdr:rowOff>221456</xdr:rowOff>
    </xdr:to>
    <xdr:sp macro="" textlink="">
      <xdr:nvSpPr>
        <xdr:cNvPr id="10" name="Text Box 88">
          <a:extLst>
            <a:ext uri="{FF2B5EF4-FFF2-40B4-BE49-F238E27FC236}">
              <a16:creationId xmlns:a16="http://schemas.microsoft.com/office/drawing/2014/main" id="{48566E0B-BC5C-4143-95B4-75C587165E21}"/>
            </a:ext>
          </a:extLst>
        </xdr:cNvPr>
        <xdr:cNvSpPr txBox="1">
          <a:spLocks noChangeArrowheads="1"/>
        </xdr:cNvSpPr>
      </xdr:nvSpPr>
      <xdr:spPr bwMode="auto">
        <a:xfrm>
          <a:off x="104548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17243" cy="27808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515DCFC-40DD-4294-8E7B-CE76A37560DA}"/>
            </a:ext>
          </a:extLst>
        </xdr:cNvPr>
        <xdr:cNvSpPr/>
      </xdr:nvSpPr>
      <xdr:spPr>
        <a:xfrm>
          <a:off x="201929" y="581025"/>
          <a:ext cx="2217243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1653540</xdr:colOff>
      <xdr:row>12</xdr:row>
      <xdr:rowOff>66675</xdr:rowOff>
    </xdr:from>
    <xdr:ext cx="2223780" cy="278089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A673A39A-93A8-4963-AB27-BB8E4B6197BF}"/>
            </a:ext>
          </a:extLst>
        </xdr:cNvPr>
        <xdr:cNvSpPr/>
      </xdr:nvSpPr>
      <xdr:spPr>
        <a:xfrm>
          <a:off x="3110865" y="1866900"/>
          <a:ext cx="2223780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12</xdr:col>
      <xdr:colOff>44053</xdr:colOff>
      <xdr:row>5</xdr:row>
      <xdr:rowOff>59531</xdr:rowOff>
    </xdr:from>
    <xdr:to>
      <xdr:col>12</xdr:col>
      <xdr:colOff>405431</xdr:colOff>
      <xdr:row>6</xdr:row>
      <xdr:rowOff>221456</xdr:rowOff>
    </xdr:to>
    <xdr:sp macro="" textlink="">
      <xdr:nvSpPr>
        <xdr:cNvPr id="13" name="Text Box 88">
          <a:extLst>
            <a:ext uri="{FF2B5EF4-FFF2-40B4-BE49-F238E27FC236}">
              <a16:creationId xmlns:a16="http://schemas.microsoft.com/office/drawing/2014/main" id="{7C566E3F-99B7-49F2-9BE9-596FA5197B66}"/>
            </a:ext>
          </a:extLst>
        </xdr:cNvPr>
        <xdr:cNvSpPr txBox="1">
          <a:spLocks noChangeArrowheads="1"/>
        </xdr:cNvSpPr>
      </xdr:nvSpPr>
      <xdr:spPr bwMode="auto">
        <a:xfrm>
          <a:off x="7930753" y="869156"/>
          <a:ext cx="361378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0</xdr:colOff>
      <xdr:row>5</xdr:row>
      <xdr:rowOff>47625</xdr:rowOff>
    </xdr:from>
    <xdr:to>
      <xdr:col>7</xdr:col>
      <xdr:colOff>13097</xdr:colOff>
      <xdr:row>6</xdr:row>
      <xdr:rowOff>202060</xdr:rowOff>
    </xdr:to>
    <xdr:sp macro="" textlink="">
      <xdr:nvSpPr>
        <xdr:cNvPr id="14" name="Text Box 88">
          <a:extLst>
            <a:ext uri="{FF2B5EF4-FFF2-40B4-BE49-F238E27FC236}">
              <a16:creationId xmlns:a16="http://schemas.microsoft.com/office/drawing/2014/main" id="{9988B33B-3EED-4D54-9A94-8BDA169ACA96}"/>
            </a:ext>
          </a:extLst>
        </xdr:cNvPr>
        <xdr:cNvSpPr txBox="1">
          <a:spLocks noChangeArrowheads="1"/>
        </xdr:cNvSpPr>
      </xdr:nvSpPr>
      <xdr:spPr bwMode="auto">
        <a:xfrm>
          <a:off x="6372225" y="857250"/>
          <a:ext cx="460772" cy="31636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twoCellAnchor editAs="oneCell">
    <xdr:from>
      <xdr:col>3</xdr:col>
      <xdr:colOff>2724150</xdr:colOff>
      <xdr:row>5</xdr:row>
      <xdr:rowOff>57150</xdr:rowOff>
    </xdr:from>
    <xdr:to>
      <xdr:col>3</xdr:col>
      <xdr:colOff>3600450</xdr:colOff>
      <xdr:row>11</xdr:row>
      <xdr:rowOff>104775</xdr:rowOff>
    </xdr:to>
    <xdr:pic>
      <xdr:nvPicPr>
        <xdr:cNvPr id="15" name="Picture 17">
          <a:extLst>
            <a:ext uri="{FF2B5EF4-FFF2-40B4-BE49-F238E27FC236}">
              <a16:creationId xmlns:a16="http://schemas.microsoft.com/office/drawing/2014/main" id="{7D727CB3-31EC-4CED-A2DE-F5C59E0EB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86677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6" name="Picture 116" descr="Dynics Logo">
          <a:extLst>
            <a:ext uri="{FF2B5EF4-FFF2-40B4-BE49-F238E27FC236}">
              <a16:creationId xmlns:a16="http://schemas.microsoft.com/office/drawing/2014/main" id="{9C81CAFD-4F2D-4466-91D2-361BCF69E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109527</xdr:colOff>
      <xdr:row>1</xdr:row>
      <xdr:rowOff>161512</xdr:rowOff>
    </xdr:from>
    <xdr:ext cx="2039469" cy="216149"/>
    <xdr:sp macro="" textlink="">
      <xdr:nvSpPr>
        <xdr:cNvPr id="17" name="Rectangl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721A40-EE4E-490A-9A97-69B204804836}"/>
            </a:ext>
          </a:extLst>
        </xdr:cNvPr>
        <xdr:cNvSpPr/>
      </xdr:nvSpPr>
      <xdr:spPr>
        <a:xfrm>
          <a:off x="9510702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24</xdr:col>
      <xdr:colOff>146923</xdr:colOff>
      <xdr:row>5</xdr:row>
      <xdr:rowOff>59531</xdr:rowOff>
    </xdr:from>
    <xdr:to>
      <xdr:col>24</xdr:col>
      <xdr:colOff>512849</xdr:colOff>
      <xdr:row>6</xdr:row>
      <xdr:rowOff>221456</xdr:rowOff>
    </xdr:to>
    <xdr:sp macro="" textlink="">
      <xdr:nvSpPr>
        <xdr:cNvPr id="18" name="Text Box 88">
          <a:extLst>
            <a:ext uri="{FF2B5EF4-FFF2-40B4-BE49-F238E27FC236}">
              <a16:creationId xmlns:a16="http://schemas.microsoft.com/office/drawing/2014/main" id="{6FF7387B-55B4-43FC-9CB4-BE245832713A}"/>
            </a:ext>
          </a:extLst>
        </xdr:cNvPr>
        <xdr:cNvSpPr txBox="1">
          <a:spLocks noChangeArrowheads="1"/>
        </xdr:cNvSpPr>
      </xdr:nvSpPr>
      <xdr:spPr bwMode="auto">
        <a:xfrm>
          <a:off x="11062573" y="869156"/>
          <a:ext cx="365926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A1EC0-C15D-4E9F-9A0A-5DF3B1372200}">
  <sheetPr>
    <pageSetUpPr fitToPage="1"/>
  </sheetPr>
  <dimension ref="A2:AA12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0" style="1" customWidth="1"/>
    <col min="5" max="5" width="12.855468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8" style="1" customWidth="1"/>
    <col min="26" max="26" width="0.85546875" style="1" customWidth="1"/>
    <col min="27" max="27" width="13.140625" style="1" customWidth="1"/>
    <col min="28" max="16384" width="9.140625" style="1"/>
  </cols>
  <sheetData>
    <row r="2" spans="1:27" ht="18" x14ac:dyDescent="0.2">
      <c r="E2" s="2" t="s">
        <v>0</v>
      </c>
      <c r="AA2" s="3"/>
    </row>
    <row r="4" spans="1:27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5"/>
      <c r="Y4" s="5"/>
      <c r="Z4" s="5"/>
      <c r="AA4" s="5"/>
    </row>
    <row r="5" spans="1:27" ht="18" customHeight="1" x14ac:dyDescent="0.2">
      <c r="A5" s="6"/>
      <c r="B5" s="6"/>
      <c r="C5" s="6"/>
      <c r="D5" s="6"/>
      <c r="E5" s="7" t="s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x14ac:dyDescent="0.2">
      <c r="A6" s="8"/>
      <c r="B6" s="8"/>
      <c r="C6" s="8"/>
      <c r="D6" s="8"/>
    </row>
    <row r="7" spans="1:27" ht="21" customHeight="1" x14ac:dyDescent="0.2">
      <c r="A7" s="8"/>
      <c r="B7" s="8"/>
      <c r="C7" s="8"/>
      <c r="D7" s="8"/>
    </row>
    <row r="8" spans="1:27" ht="3" customHeight="1" x14ac:dyDescent="0.2">
      <c r="A8" s="8"/>
      <c r="B8" s="8"/>
      <c r="C8" s="8"/>
      <c r="D8" s="8"/>
      <c r="E8" s="9"/>
      <c r="G8" s="9"/>
      <c r="H8" s="9"/>
      <c r="I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AA8" s="9"/>
    </row>
    <row r="9" spans="1:27" ht="12.75" customHeight="1" x14ac:dyDescent="0.2">
      <c r="A9" s="8"/>
      <c r="B9" s="8"/>
      <c r="C9" s="8"/>
      <c r="D9" s="8"/>
      <c r="E9" s="10"/>
      <c r="G9" s="11"/>
      <c r="I9" s="10"/>
      <c r="K9" s="11"/>
      <c r="M9" s="10"/>
      <c r="O9" s="11"/>
      <c r="Q9" s="10"/>
      <c r="S9" s="11"/>
      <c r="U9" s="10"/>
      <c r="W9" s="11"/>
      <c r="Y9" s="10"/>
    </row>
    <row r="10" spans="1:27" ht="12.75" customHeight="1" x14ac:dyDescent="0.2">
      <c r="A10" s="8"/>
      <c r="B10" s="8"/>
      <c r="C10" s="8"/>
      <c r="D10" s="8"/>
      <c r="E10" s="10"/>
      <c r="G10" s="11"/>
      <c r="I10" s="10"/>
      <c r="K10" s="11"/>
      <c r="M10" s="10"/>
      <c r="O10" s="11"/>
      <c r="Q10" s="10"/>
      <c r="S10" s="11"/>
      <c r="U10" s="10"/>
      <c r="W10" s="11"/>
      <c r="Y10" s="10"/>
    </row>
    <row r="11" spans="1:27" ht="3" customHeight="1" x14ac:dyDescent="0.2">
      <c r="A11" s="8"/>
      <c r="B11" s="8"/>
      <c r="C11" s="8"/>
      <c r="D11" s="8"/>
      <c r="E11" s="12"/>
      <c r="G11" s="13"/>
      <c r="I11" s="12"/>
      <c r="K11" s="13"/>
      <c r="M11" s="12"/>
      <c r="O11" s="13"/>
      <c r="Q11" s="12"/>
      <c r="S11" s="13"/>
      <c r="U11" s="12"/>
      <c r="W11" s="13"/>
      <c r="Y11" s="12"/>
    </row>
    <row r="12" spans="1:27" ht="12.75" customHeight="1" x14ac:dyDescent="0.2">
      <c r="A12" s="8"/>
      <c r="B12" s="8"/>
      <c r="C12" s="8"/>
      <c r="D12" s="8"/>
      <c r="E12" s="14"/>
      <c r="G12" s="13"/>
      <c r="I12" s="12"/>
      <c r="K12" s="13"/>
      <c r="M12" s="12"/>
      <c r="O12" s="13"/>
      <c r="Q12" s="12"/>
      <c r="S12" s="13"/>
      <c r="U12" s="12"/>
      <c r="W12" s="13"/>
      <c r="Y12" s="12"/>
    </row>
    <row r="13" spans="1:27" ht="37.5" customHeight="1" x14ac:dyDescent="0.2">
      <c r="A13" s="9"/>
      <c r="B13" s="15"/>
      <c r="C13" s="15"/>
      <c r="D13" s="15"/>
      <c r="E13" s="16"/>
      <c r="G13" s="13"/>
      <c r="I13" s="16"/>
      <c r="K13" s="17"/>
      <c r="M13" s="12"/>
      <c r="O13" s="13"/>
      <c r="Q13" s="12"/>
      <c r="S13" s="17"/>
      <c r="U13" s="16"/>
      <c r="W13" s="17"/>
      <c r="X13" s="18"/>
      <c r="Y13" s="16"/>
    </row>
    <row r="14" spans="1:27" x14ac:dyDescent="0.2">
      <c r="C14" s="19" t="s">
        <v>2</v>
      </c>
      <c r="D14" s="19"/>
      <c r="E14" s="16"/>
      <c r="G14" s="17"/>
      <c r="I14" s="16"/>
      <c r="K14" s="17"/>
      <c r="M14" s="16"/>
      <c r="O14" s="17"/>
      <c r="Q14" s="16"/>
      <c r="S14" s="17"/>
      <c r="U14" s="16"/>
      <c r="W14" s="17"/>
      <c r="Y14" s="16"/>
    </row>
    <row r="15" spans="1:27" ht="48" customHeight="1" x14ac:dyDescent="0.2">
      <c r="B15" s="20"/>
      <c r="C15" s="21" t="s">
        <v>3</v>
      </c>
      <c r="D15" s="22" t="s">
        <v>4</v>
      </c>
      <c r="E15" s="22"/>
      <c r="G15" s="17"/>
      <c r="I15" s="16"/>
      <c r="K15" s="17"/>
      <c r="M15" s="16"/>
      <c r="O15" s="17"/>
      <c r="Q15" s="16"/>
      <c r="S15" s="17"/>
      <c r="U15" s="16"/>
      <c r="W15" s="17"/>
      <c r="Y15" s="16"/>
    </row>
    <row r="16" spans="1:27" ht="15" customHeight="1" x14ac:dyDescent="0.2">
      <c r="B16" s="23"/>
      <c r="C16" s="24"/>
      <c r="D16" s="23"/>
      <c r="G16" s="17"/>
      <c r="I16" s="16"/>
      <c r="K16" s="17"/>
      <c r="M16" s="16"/>
      <c r="O16" s="17"/>
      <c r="Q16" s="16"/>
      <c r="S16" s="17"/>
      <c r="U16" s="16"/>
      <c r="W16" s="17"/>
      <c r="Y16" s="16"/>
    </row>
    <row r="17" spans="2:27" ht="15" customHeight="1" x14ac:dyDescent="0.2">
      <c r="B17" s="25"/>
      <c r="C17" s="19" t="s">
        <v>5</v>
      </c>
      <c r="D17" s="26"/>
      <c r="E17" s="19"/>
      <c r="F17" s="19"/>
      <c r="G17" s="17"/>
      <c r="I17" s="16"/>
      <c r="K17" s="17"/>
      <c r="M17" s="16"/>
      <c r="O17" s="17"/>
      <c r="Q17" s="16"/>
      <c r="S17" s="17"/>
      <c r="U17" s="16"/>
      <c r="W17" s="17"/>
      <c r="Y17" s="16"/>
    </row>
    <row r="18" spans="2:27" ht="15" customHeight="1" x14ac:dyDescent="0.2">
      <c r="B18" s="27"/>
      <c r="C18" s="28" t="s">
        <v>6</v>
      </c>
      <c r="D18" s="29" t="s">
        <v>7</v>
      </c>
      <c r="E18" s="30"/>
      <c r="F18" s="17"/>
      <c r="G18" s="17"/>
      <c r="I18" s="16"/>
      <c r="K18" s="17"/>
      <c r="M18" s="16"/>
      <c r="O18" s="17"/>
      <c r="Q18" s="16"/>
      <c r="S18" s="17"/>
      <c r="U18" s="16"/>
      <c r="W18" s="17"/>
      <c r="Y18" s="16"/>
    </row>
    <row r="19" spans="2:27" ht="15" customHeight="1" x14ac:dyDescent="0.2">
      <c r="B19" s="28"/>
      <c r="C19" s="28" t="s">
        <v>8</v>
      </c>
      <c r="D19" s="31" t="s">
        <v>9</v>
      </c>
      <c r="E19" s="30"/>
      <c r="F19" s="17"/>
      <c r="G19" s="17"/>
      <c r="I19" s="16"/>
      <c r="K19" s="17"/>
      <c r="M19" s="16"/>
      <c r="O19" s="17"/>
      <c r="Q19" s="16"/>
      <c r="S19" s="17"/>
      <c r="U19" s="16"/>
      <c r="W19" s="17"/>
      <c r="Y19" s="16"/>
    </row>
    <row r="20" spans="2:27" ht="15" customHeight="1" x14ac:dyDescent="0.2">
      <c r="B20" s="32"/>
      <c r="C20" s="24"/>
      <c r="D20" s="23"/>
      <c r="I20" s="16"/>
      <c r="K20" s="17"/>
      <c r="M20" s="16"/>
      <c r="O20" s="17"/>
      <c r="Q20" s="16"/>
      <c r="S20" s="17"/>
      <c r="U20" s="16"/>
      <c r="W20" s="17"/>
      <c r="Y20" s="16"/>
    </row>
    <row r="21" spans="2:27" ht="14.25" customHeight="1" x14ac:dyDescent="0.2">
      <c r="C21" s="19" t="s">
        <v>10</v>
      </c>
      <c r="D21" s="26"/>
      <c r="E21" s="19"/>
      <c r="I21" s="16"/>
      <c r="K21" s="17"/>
      <c r="M21" s="16"/>
      <c r="O21" s="17"/>
      <c r="Q21" s="16"/>
      <c r="S21" s="17"/>
      <c r="U21" s="16"/>
      <c r="W21" s="17"/>
      <c r="Y21" s="16"/>
    </row>
    <row r="22" spans="2:27" ht="14.25" customHeight="1" x14ac:dyDescent="0.2">
      <c r="B22" s="20"/>
      <c r="C22" s="21" t="s">
        <v>11</v>
      </c>
      <c r="D22" s="33" t="s">
        <v>12</v>
      </c>
      <c r="E22" s="16"/>
      <c r="F22" s="20"/>
      <c r="G22" s="21"/>
      <c r="H22" s="33"/>
      <c r="I22" s="16"/>
      <c r="K22" s="17"/>
      <c r="M22" s="16"/>
      <c r="O22" s="17"/>
      <c r="Q22" s="16"/>
      <c r="S22" s="17"/>
      <c r="U22" s="16"/>
      <c r="W22" s="17"/>
      <c r="Y22" s="16"/>
    </row>
    <row r="23" spans="2:27" ht="15" customHeight="1" x14ac:dyDescent="0.2">
      <c r="B23" s="23"/>
      <c r="C23" s="24"/>
      <c r="D23" s="23"/>
      <c r="K23" s="17"/>
      <c r="M23" s="16"/>
      <c r="O23" s="17"/>
      <c r="Q23" s="16"/>
      <c r="S23" s="17"/>
      <c r="U23" s="16"/>
      <c r="W23" s="17"/>
      <c r="Y23" s="16"/>
    </row>
    <row r="24" spans="2:27" ht="14.25" customHeight="1" x14ac:dyDescent="0.2">
      <c r="B24" s="23"/>
      <c r="C24" s="19" t="s">
        <v>13</v>
      </c>
      <c r="D24" s="23"/>
      <c r="K24" s="17"/>
      <c r="M24" s="16"/>
      <c r="O24" s="17"/>
      <c r="Q24" s="16"/>
      <c r="S24" s="17"/>
      <c r="U24" s="16"/>
      <c r="W24" s="17"/>
      <c r="Y24" s="16"/>
    </row>
    <row r="25" spans="2:27" ht="14.25" customHeight="1" x14ac:dyDescent="0.2">
      <c r="B25" s="28"/>
      <c r="C25" s="28" t="s">
        <v>14</v>
      </c>
      <c r="D25" s="31" t="s">
        <v>15</v>
      </c>
      <c r="E25" s="30"/>
      <c r="F25" s="17"/>
      <c r="G25" s="17"/>
      <c r="H25" s="28"/>
      <c r="I25" s="28"/>
      <c r="J25" s="29"/>
      <c r="K25" s="17"/>
      <c r="M25" s="16"/>
      <c r="O25" s="17"/>
      <c r="Q25" s="16"/>
      <c r="S25" s="17"/>
      <c r="U25" s="16"/>
      <c r="W25" s="17"/>
      <c r="Y25" s="16"/>
    </row>
    <row r="26" spans="2:27" ht="15" customHeight="1" x14ac:dyDescent="0.2">
      <c r="B26" s="23"/>
      <c r="C26" s="24"/>
      <c r="D26" s="23"/>
      <c r="M26" s="16"/>
      <c r="O26" s="17"/>
      <c r="Q26" s="16"/>
      <c r="S26" s="17"/>
      <c r="U26" s="16"/>
      <c r="W26" s="17"/>
      <c r="Y26" s="16"/>
    </row>
    <row r="27" spans="2:27" ht="15" customHeight="1" x14ac:dyDescent="0.2">
      <c r="C27" s="19" t="s">
        <v>16</v>
      </c>
      <c r="M27" s="16"/>
      <c r="O27" s="17"/>
      <c r="Q27" s="16"/>
      <c r="S27" s="17"/>
      <c r="U27" s="16"/>
      <c r="W27" s="17"/>
      <c r="Y27" s="16"/>
    </row>
    <row r="28" spans="2:27" ht="27.75" customHeight="1" x14ac:dyDescent="0.2">
      <c r="B28" s="20"/>
      <c r="C28" s="21" t="s">
        <v>17</v>
      </c>
      <c r="D28" s="22" t="s">
        <v>18</v>
      </c>
      <c r="E28" s="22"/>
      <c r="F28" s="22"/>
      <c r="G28" s="22"/>
      <c r="H28" s="33"/>
      <c r="I28" s="34"/>
      <c r="J28" s="21"/>
      <c r="K28" s="33"/>
      <c r="L28" s="16"/>
      <c r="M28" s="16"/>
      <c r="O28" s="17"/>
      <c r="Q28" s="16"/>
      <c r="S28" s="17"/>
      <c r="U28" s="16"/>
      <c r="W28" s="17"/>
      <c r="Y28" s="16"/>
      <c r="AA28" s="35" t="str">
        <f>IF(I9="PC","IY","")</f>
        <v/>
      </c>
    </row>
    <row r="29" spans="2:27" ht="15" customHeight="1" x14ac:dyDescent="0.2">
      <c r="B29" s="23"/>
      <c r="C29" s="24"/>
      <c r="D29" s="23"/>
      <c r="O29" s="17"/>
      <c r="Q29" s="16"/>
      <c r="S29" s="17"/>
      <c r="U29" s="16"/>
      <c r="W29" s="17"/>
      <c r="Y29" s="16"/>
      <c r="AA29" s="35"/>
    </row>
    <row r="30" spans="2:27" x14ac:dyDescent="0.2">
      <c r="C30" s="19" t="s">
        <v>19</v>
      </c>
      <c r="O30" s="17"/>
      <c r="Q30" s="16"/>
      <c r="S30" s="17"/>
      <c r="U30" s="16"/>
      <c r="W30" s="17"/>
      <c r="Y30" s="16"/>
    </row>
    <row r="31" spans="2:27" x14ac:dyDescent="0.2">
      <c r="B31" s="27"/>
      <c r="C31" s="28" t="s">
        <v>20</v>
      </c>
      <c r="D31" s="31" t="s">
        <v>21</v>
      </c>
      <c r="E31" s="17"/>
      <c r="F31" s="17"/>
      <c r="G31" s="17"/>
      <c r="H31" s="17"/>
      <c r="I31" s="36"/>
      <c r="J31" s="17"/>
      <c r="K31" s="17"/>
      <c r="L31" s="17"/>
      <c r="M31" s="17"/>
      <c r="N31" s="17"/>
      <c r="O31" s="17"/>
      <c r="Q31" s="16"/>
      <c r="S31" s="17"/>
      <c r="U31" s="16"/>
      <c r="W31" s="17"/>
      <c r="Y31" s="16"/>
      <c r="AA31" s="37" t="str">
        <f>IF(M9="IY","D8","")</f>
        <v/>
      </c>
    </row>
    <row r="32" spans="2:27" ht="15" customHeight="1" x14ac:dyDescent="0.2">
      <c r="B32" s="23"/>
      <c r="C32" s="24"/>
      <c r="D32" s="23"/>
      <c r="Q32" s="16"/>
      <c r="S32" s="17"/>
      <c r="U32" s="16"/>
      <c r="W32" s="17"/>
      <c r="Y32" s="16"/>
    </row>
    <row r="33" spans="2:27" x14ac:dyDescent="0.2">
      <c r="C33" s="19" t="s">
        <v>22</v>
      </c>
      <c r="Q33" s="16"/>
      <c r="S33" s="17"/>
      <c r="U33" s="16"/>
      <c r="W33" s="17"/>
      <c r="Y33" s="16"/>
    </row>
    <row r="34" spans="2:27" x14ac:dyDescent="0.2">
      <c r="B34" s="38"/>
      <c r="C34" s="39" t="s">
        <v>23</v>
      </c>
      <c r="D34" s="33" t="s">
        <v>24</v>
      </c>
      <c r="E34" s="16"/>
      <c r="F34" s="16"/>
      <c r="G34" s="16"/>
      <c r="H34" s="16"/>
      <c r="I34" s="34"/>
      <c r="J34" s="16"/>
      <c r="K34" s="16"/>
      <c r="L34" s="16"/>
      <c r="M34" s="16"/>
      <c r="N34" s="16"/>
      <c r="O34" s="16"/>
      <c r="P34" s="16"/>
      <c r="Q34" s="16"/>
      <c r="S34" s="17"/>
      <c r="U34" s="16"/>
      <c r="W34" s="17"/>
      <c r="Y34" s="16"/>
      <c r="AA34" s="35" t="str">
        <f>IF(I9="PC","XX","")</f>
        <v/>
      </c>
    </row>
    <row r="35" spans="2:27" x14ac:dyDescent="0.2">
      <c r="B35" s="38"/>
      <c r="C35" s="39" t="s">
        <v>25</v>
      </c>
      <c r="D35" s="33" t="s">
        <v>26</v>
      </c>
      <c r="E35" s="16"/>
      <c r="F35" s="16"/>
      <c r="G35" s="16"/>
      <c r="H35" s="16"/>
      <c r="I35" s="34"/>
      <c r="J35" s="16"/>
      <c r="K35" s="16"/>
      <c r="L35" s="16"/>
      <c r="M35" s="16"/>
      <c r="N35" s="16"/>
      <c r="O35" s="16"/>
      <c r="P35" s="16"/>
      <c r="Q35" s="16"/>
      <c r="S35" s="17"/>
      <c r="U35" s="16"/>
      <c r="W35" s="17"/>
      <c r="Y35" s="16"/>
      <c r="AA35" s="35" t="str">
        <f>IF(I9="PC","LUB","")</f>
        <v/>
      </c>
    </row>
    <row r="36" spans="2:27" x14ac:dyDescent="0.2">
      <c r="B36" s="38"/>
      <c r="C36" s="39" t="s">
        <v>27</v>
      </c>
      <c r="D36" s="33" t="s">
        <v>28</v>
      </c>
      <c r="E36" s="16"/>
      <c r="F36" s="16"/>
      <c r="G36" s="16"/>
      <c r="H36" s="16"/>
      <c r="I36" s="34"/>
      <c r="J36" s="16"/>
      <c r="K36" s="16"/>
      <c r="L36" s="16"/>
      <c r="M36" s="16"/>
      <c r="N36" s="16"/>
      <c r="O36" s="16"/>
      <c r="P36" s="16"/>
      <c r="Q36" s="16"/>
      <c r="S36" s="17"/>
      <c r="U36" s="16"/>
      <c r="W36" s="17"/>
      <c r="Y36" s="16"/>
      <c r="AA36" s="35" t="str">
        <f>IF(I9="PC","W10","")</f>
        <v/>
      </c>
    </row>
    <row r="37" spans="2:27" x14ac:dyDescent="0.2">
      <c r="B37" s="38"/>
      <c r="C37" s="39" t="s">
        <v>29</v>
      </c>
      <c r="D37" s="33" t="s">
        <v>30</v>
      </c>
      <c r="E37" s="16"/>
      <c r="F37" s="16"/>
      <c r="G37" s="16"/>
      <c r="H37" s="16"/>
      <c r="I37" s="34"/>
      <c r="J37" s="16"/>
      <c r="K37" s="16"/>
      <c r="L37" s="16"/>
      <c r="M37" s="16"/>
      <c r="N37" s="16"/>
      <c r="O37" s="16"/>
      <c r="P37" s="16"/>
      <c r="Q37" s="16"/>
      <c r="S37" s="17"/>
      <c r="U37" s="16"/>
      <c r="W37" s="17"/>
      <c r="Y37" s="16"/>
      <c r="AA37" s="35" t="str">
        <f>IF(I9="PC","W11","")</f>
        <v/>
      </c>
    </row>
    <row r="38" spans="2:27" x14ac:dyDescent="0.2">
      <c r="B38" s="38"/>
      <c r="C38" s="39" t="s">
        <v>31</v>
      </c>
      <c r="D38" s="33" t="s">
        <v>32</v>
      </c>
      <c r="E38" s="16"/>
      <c r="F38" s="16"/>
      <c r="G38" s="16"/>
      <c r="H38" s="16"/>
      <c r="I38" s="34"/>
      <c r="J38" s="16"/>
      <c r="K38" s="16"/>
      <c r="L38" s="16"/>
      <c r="M38" s="16"/>
      <c r="N38" s="16"/>
      <c r="O38" s="16"/>
      <c r="P38" s="16"/>
      <c r="Q38" s="16"/>
      <c r="S38" s="17"/>
      <c r="U38" s="16"/>
      <c r="W38" s="17"/>
      <c r="Y38" s="16"/>
      <c r="AA38" s="35" t="str">
        <f>IF(I9="PC","E10","")</f>
        <v/>
      </c>
    </row>
    <row r="39" spans="2:27" x14ac:dyDescent="0.2">
      <c r="B39" s="38"/>
      <c r="C39" s="39" t="s">
        <v>33</v>
      </c>
      <c r="D39" s="33" t="s">
        <v>34</v>
      </c>
      <c r="E39" s="16"/>
      <c r="F39" s="16"/>
      <c r="G39" s="16"/>
      <c r="H39" s="16"/>
      <c r="I39" s="34"/>
      <c r="J39" s="16"/>
      <c r="K39" s="16"/>
      <c r="L39" s="16"/>
      <c r="M39" s="16"/>
      <c r="N39" s="16"/>
      <c r="O39" s="16"/>
      <c r="P39" s="16"/>
      <c r="Q39" s="16"/>
      <c r="S39" s="17"/>
      <c r="U39" s="16"/>
      <c r="W39" s="17"/>
      <c r="Y39" s="16"/>
      <c r="AA39" s="35" t="str">
        <f>IF(I9="PC","E19","")</f>
        <v/>
      </c>
    </row>
    <row r="40" spans="2:27" x14ac:dyDescent="0.2">
      <c r="B40" s="38"/>
      <c r="C40" s="39" t="s">
        <v>35</v>
      </c>
      <c r="D40" s="33" t="s">
        <v>36</v>
      </c>
      <c r="E40" s="16"/>
      <c r="F40" s="16"/>
      <c r="G40" s="16"/>
      <c r="H40" s="16"/>
      <c r="I40" s="34"/>
      <c r="J40" s="16"/>
      <c r="K40" s="16"/>
      <c r="L40" s="16"/>
      <c r="M40" s="16"/>
      <c r="N40" s="16"/>
      <c r="O40" s="16"/>
      <c r="P40" s="16"/>
      <c r="Q40" s="16"/>
      <c r="S40" s="17"/>
      <c r="U40" s="16"/>
      <c r="W40" s="17"/>
      <c r="Y40" s="16"/>
      <c r="AA40" s="35" t="str">
        <f>IF(I9="PC","E21","")</f>
        <v/>
      </c>
    </row>
    <row r="41" spans="2:27" ht="15" customHeight="1" x14ac:dyDescent="0.2">
      <c r="B41" s="23"/>
      <c r="C41" s="24"/>
      <c r="D41" s="23"/>
      <c r="S41" s="17"/>
      <c r="U41" s="16"/>
      <c r="W41" s="17"/>
      <c r="Y41" s="16"/>
    </row>
    <row r="42" spans="2:27" x14ac:dyDescent="0.2">
      <c r="C42" s="19" t="s">
        <v>37</v>
      </c>
      <c r="S42" s="17"/>
      <c r="U42" s="16"/>
      <c r="W42" s="17"/>
      <c r="Y42" s="16"/>
    </row>
    <row r="43" spans="2:27" x14ac:dyDescent="0.2">
      <c r="B43" s="27"/>
      <c r="C43" s="28" t="s">
        <v>38</v>
      </c>
      <c r="D43" s="31" t="s">
        <v>39</v>
      </c>
      <c r="E43" s="17"/>
      <c r="F43" s="17"/>
      <c r="G43" s="17"/>
      <c r="H43" s="17"/>
      <c r="I43" s="30"/>
      <c r="J43" s="17"/>
      <c r="K43" s="17"/>
      <c r="L43" s="17"/>
      <c r="M43" s="17"/>
      <c r="N43" s="17"/>
      <c r="O43" s="17"/>
      <c r="P43" s="27"/>
      <c r="Q43" s="28"/>
      <c r="R43" s="28"/>
      <c r="S43" s="17"/>
      <c r="U43" s="16"/>
      <c r="W43" s="17"/>
      <c r="Y43" s="16"/>
      <c r="AA43" s="35" t="s">
        <v>38</v>
      </c>
    </row>
    <row r="44" spans="2:27" x14ac:dyDescent="0.2">
      <c r="B44" s="27"/>
      <c r="C44" s="28" t="s">
        <v>40</v>
      </c>
      <c r="D44" s="31" t="s">
        <v>41</v>
      </c>
      <c r="E44" s="17"/>
      <c r="F44" s="17"/>
      <c r="G44" s="17"/>
      <c r="H44" s="17"/>
      <c r="I44" s="30"/>
      <c r="J44" s="17"/>
      <c r="K44" s="17"/>
      <c r="L44" s="17"/>
      <c r="M44" s="17"/>
      <c r="N44" s="17"/>
      <c r="O44" s="17"/>
      <c r="P44" s="27"/>
      <c r="Q44" s="28"/>
      <c r="R44" s="28"/>
      <c r="S44" s="17"/>
      <c r="U44" s="16"/>
      <c r="W44" s="17"/>
      <c r="Y44" s="16"/>
      <c r="AA44" s="35" t="s">
        <v>40</v>
      </c>
    </row>
    <row r="45" spans="2:27" x14ac:dyDescent="0.2">
      <c r="B45" s="27"/>
      <c r="C45" s="28" t="s">
        <v>42</v>
      </c>
      <c r="D45" s="31" t="s">
        <v>43</v>
      </c>
      <c r="E45" s="17"/>
      <c r="F45" s="17"/>
      <c r="G45" s="17"/>
      <c r="H45" s="17"/>
      <c r="I45" s="30"/>
      <c r="J45" s="17"/>
      <c r="K45" s="17"/>
      <c r="L45" s="17"/>
      <c r="M45" s="17"/>
      <c r="N45" s="17"/>
      <c r="O45" s="17"/>
      <c r="P45" s="27"/>
      <c r="Q45" s="28"/>
      <c r="R45" s="28"/>
      <c r="S45" s="17"/>
      <c r="U45" s="16"/>
      <c r="W45" s="17"/>
      <c r="Y45" s="16"/>
      <c r="AA45" s="35" t="s">
        <v>42</v>
      </c>
    </row>
    <row r="46" spans="2:27" ht="15" customHeight="1" x14ac:dyDescent="0.2">
      <c r="B46" s="23"/>
      <c r="C46" s="24"/>
      <c r="D46" s="23"/>
      <c r="U46" s="16"/>
      <c r="W46" s="17"/>
      <c r="Y46" s="16"/>
    </row>
    <row r="47" spans="2:27" x14ac:dyDescent="0.2">
      <c r="C47" s="19" t="s">
        <v>44</v>
      </c>
      <c r="U47" s="16"/>
      <c r="W47" s="17"/>
      <c r="Y47" s="16"/>
    </row>
    <row r="48" spans="2:27" x14ac:dyDescent="0.2">
      <c r="B48" s="38"/>
      <c r="C48" s="39" t="s">
        <v>45</v>
      </c>
      <c r="D48" s="33" t="s">
        <v>46</v>
      </c>
      <c r="E48" s="16"/>
      <c r="F48" s="16"/>
      <c r="G48" s="16"/>
      <c r="H48" s="16"/>
      <c r="I48" s="34"/>
      <c r="J48" s="16"/>
      <c r="K48" s="16"/>
      <c r="L48" s="16"/>
      <c r="M48" s="16"/>
      <c r="N48" s="16"/>
      <c r="O48" s="16"/>
      <c r="P48" s="16"/>
      <c r="Q48" s="16"/>
      <c r="R48" s="38"/>
      <c r="S48" s="39"/>
      <c r="T48" s="33"/>
      <c r="U48" s="16"/>
      <c r="W48" s="17"/>
      <c r="Y48" s="16"/>
      <c r="AA48" s="35" t="str">
        <f>IF(I9="PC","N5","")</f>
        <v/>
      </c>
    </row>
    <row r="49" spans="2:27" x14ac:dyDescent="0.2">
      <c r="B49" s="38"/>
      <c r="C49" s="39" t="s">
        <v>47</v>
      </c>
      <c r="D49" s="33" t="s">
        <v>48</v>
      </c>
      <c r="E49" s="16"/>
      <c r="F49" s="16"/>
      <c r="G49" s="16"/>
      <c r="H49" s="16"/>
      <c r="I49" s="34"/>
      <c r="J49" s="16"/>
      <c r="K49" s="16"/>
      <c r="L49" s="16"/>
      <c r="M49" s="16"/>
      <c r="N49" s="16"/>
      <c r="O49" s="16"/>
      <c r="P49" s="16"/>
      <c r="Q49" s="16"/>
      <c r="R49" s="38"/>
      <c r="S49" s="39"/>
      <c r="T49" s="33"/>
      <c r="U49" s="16"/>
      <c r="W49" s="17"/>
      <c r="Y49" s="16"/>
      <c r="AA49" s="35" t="str">
        <f>IF(I9="PC","EB","")</f>
        <v/>
      </c>
    </row>
    <row r="50" spans="2:27" x14ac:dyDescent="0.2">
      <c r="B50" s="38"/>
      <c r="C50" s="39" t="s">
        <v>49</v>
      </c>
      <c r="D50" s="33" t="s">
        <v>50</v>
      </c>
      <c r="E50" s="16"/>
      <c r="F50" s="16"/>
      <c r="G50" s="16"/>
      <c r="H50" s="16"/>
      <c r="I50" s="34"/>
      <c r="J50" s="16"/>
      <c r="K50" s="16"/>
      <c r="L50" s="16"/>
      <c r="M50" s="16"/>
      <c r="N50" s="16"/>
      <c r="O50" s="16"/>
      <c r="P50" s="16"/>
      <c r="Q50" s="16"/>
      <c r="R50" s="38"/>
      <c r="S50" s="39"/>
      <c r="T50" s="33"/>
      <c r="U50" s="16"/>
      <c r="W50" s="17"/>
      <c r="Y50" s="16"/>
      <c r="AA50" s="35" t="str">
        <f>IF(I9="PC","EK","")</f>
        <v/>
      </c>
    </row>
    <row r="51" spans="2:27" x14ac:dyDescent="0.2">
      <c r="B51" s="38"/>
      <c r="C51" s="39" t="s">
        <v>51</v>
      </c>
      <c r="D51" s="33" t="s">
        <v>52</v>
      </c>
      <c r="E51" s="16"/>
      <c r="F51" s="16"/>
      <c r="G51" s="16"/>
      <c r="H51" s="16"/>
      <c r="I51" s="34"/>
      <c r="J51" s="16"/>
      <c r="K51" s="16"/>
      <c r="L51" s="16"/>
      <c r="M51" s="16"/>
      <c r="N51" s="16"/>
      <c r="O51" s="16"/>
      <c r="P51" s="16"/>
      <c r="Q51" s="16"/>
      <c r="R51" s="38"/>
      <c r="S51" s="39"/>
      <c r="T51" s="33"/>
      <c r="U51" s="16"/>
      <c r="W51" s="17"/>
      <c r="Y51" s="16"/>
      <c r="AA51" s="35" t="str">
        <f>IF(I9="PC","EL","")</f>
        <v/>
      </c>
    </row>
    <row r="52" spans="2:27" x14ac:dyDescent="0.2">
      <c r="B52" s="38"/>
      <c r="C52" s="39" t="s">
        <v>53</v>
      </c>
      <c r="D52" s="33" t="s">
        <v>54</v>
      </c>
      <c r="E52" s="16"/>
      <c r="F52" s="16"/>
      <c r="G52" s="16"/>
      <c r="H52" s="16"/>
      <c r="I52" s="34"/>
      <c r="J52" s="16"/>
      <c r="K52" s="16"/>
      <c r="L52" s="16"/>
      <c r="M52" s="16"/>
      <c r="N52" s="16"/>
      <c r="O52" s="16"/>
      <c r="P52" s="16"/>
      <c r="Q52" s="16"/>
      <c r="R52" s="38"/>
      <c r="S52" s="39"/>
      <c r="T52" s="33"/>
      <c r="U52" s="16"/>
      <c r="W52" s="17"/>
      <c r="Y52" s="16"/>
      <c r="AA52" s="35" t="str">
        <f>IF(I9="PC","EM","")</f>
        <v/>
      </c>
    </row>
    <row r="53" spans="2:27" x14ac:dyDescent="0.2">
      <c r="B53" s="38"/>
      <c r="C53" s="39" t="s">
        <v>23</v>
      </c>
      <c r="D53" s="33" t="s">
        <v>55</v>
      </c>
      <c r="E53" s="16"/>
      <c r="F53" s="16"/>
      <c r="G53" s="16"/>
      <c r="H53" s="16"/>
      <c r="I53" s="34"/>
      <c r="J53" s="16"/>
      <c r="K53" s="16"/>
      <c r="L53" s="16"/>
      <c r="M53" s="16"/>
      <c r="N53" s="16"/>
      <c r="O53" s="16"/>
      <c r="P53" s="16"/>
      <c r="Q53" s="16"/>
      <c r="R53" s="38"/>
      <c r="S53" s="39"/>
      <c r="T53" s="33"/>
      <c r="U53" s="16"/>
      <c r="W53" s="17"/>
      <c r="Y53" s="16"/>
      <c r="AA53" s="35" t="str">
        <f>IF(I9="PC","XX","")</f>
        <v/>
      </c>
    </row>
    <row r="54" spans="2:27" ht="15" customHeight="1" x14ac:dyDescent="0.2">
      <c r="B54" s="23"/>
      <c r="C54" s="24"/>
      <c r="D54" s="23"/>
      <c r="W54" s="17"/>
      <c r="Y54" s="16"/>
    </row>
    <row r="55" spans="2:27" x14ac:dyDescent="0.2">
      <c r="C55" s="19" t="s">
        <v>56</v>
      </c>
      <c r="W55" s="17"/>
      <c r="Y55" s="16"/>
    </row>
    <row r="56" spans="2:27" x14ac:dyDescent="0.2">
      <c r="B56" s="27"/>
      <c r="C56" s="28" t="s">
        <v>57</v>
      </c>
      <c r="D56" s="31" t="s">
        <v>58</v>
      </c>
      <c r="E56" s="17"/>
      <c r="F56" s="17"/>
      <c r="G56" s="17"/>
      <c r="H56" s="17"/>
      <c r="I56" s="36"/>
      <c r="J56" s="17"/>
      <c r="K56" s="17"/>
      <c r="L56" s="17"/>
      <c r="M56" s="17"/>
      <c r="N56" s="17"/>
      <c r="O56" s="17"/>
      <c r="P56" s="27"/>
      <c r="Q56" s="28"/>
      <c r="R56" s="28"/>
      <c r="S56" s="17"/>
      <c r="T56" s="27"/>
      <c r="U56" s="28"/>
      <c r="V56" s="31"/>
      <c r="W56" s="17"/>
      <c r="Y56" s="16"/>
      <c r="AA56" s="35" t="str">
        <f>IF(I9="PC","W","")</f>
        <v/>
      </c>
    </row>
    <row r="57" spans="2:27" x14ac:dyDescent="0.2">
      <c r="B57" s="27"/>
      <c r="C57" s="28" t="s">
        <v>6</v>
      </c>
      <c r="D57" s="31" t="s">
        <v>59</v>
      </c>
      <c r="E57" s="17"/>
      <c r="F57" s="17"/>
      <c r="G57" s="17"/>
      <c r="H57" s="17"/>
      <c r="I57" s="36"/>
      <c r="J57" s="17"/>
      <c r="K57" s="17"/>
      <c r="L57" s="17"/>
      <c r="M57" s="17"/>
      <c r="N57" s="17"/>
      <c r="O57" s="17"/>
      <c r="P57" s="27"/>
      <c r="Q57" s="28"/>
      <c r="R57" s="28"/>
      <c r="S57" s="17"/>
      <c r="T57" s="27"/>
      <c r="U57" s="28"/>
      <c r="V57" s="31"/>
      <c r="W57" s="17"/>
      <c r="Y57" s="16"/>
      <c r="AA57" s="35" t="str">
        <f>IF(I9="PC","X","")</f>
        <v/>
      </c>
    </row>
    <row r="58" spans="2:27" ht="15" customHeight="1" x14ac:dyDescent="0.2">
      <c r="Y58" s="16"/>
    </row>
    <row r="59" spans="2:27" x14ac:dyDescent="0.2">
      <c r="C59" s="19" t="s">
        <v>60</v>
      </c>
      <c r="Y59" s="16"/>
    </row>
    <row r="60" spans="2:27" ht="26.25" customHeight="1" x14ac:dyDescent="0.2">
      <c r="B60" s="20"/>
      <c r="C60" s="40" t="s">
        <v>61</v>
      </c>
      <c r="D60" s="22" t="s">
        <v>62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33"/>
      <c r="U60" s="16"/>
      <c r="V60" s="16"/>
      <c r="W60" s="16"/>
      <c r="X60" s="16"/>
      <c r="Y60" s="16"/>
      <c r="AA60" s="35" t="str">
        <f>IF(I9="PC","S","")</f>
        <v/>
      </c>
    </row>
    <row r="61" spans="2:27" x14ac:dyDescent="0.2">
      <c r="B61" s="20"/>
      <c r="C61" s="40" t="s">
        <v>6</v>
      </c>
      <c r="D61" s="22" t="s">
        <v>63</v>
      </c>
      <c r="E61" s="22"/>
      <c r="F61" s="22"/>
      <c r="G61" s="22"/>
      <c r="H61" s="22"/>
      <c r="I61" s="34"/>
      <c r="J61" s="16"/>
      <c r="K61" s="16"/>
      <c r="L61" s="16"/>
      <c r="M61" s="16"/>
      <c r="N61" s="16"/>
      <c r="O61" s="16"/>
      <c r="P61" s="16"/>
      <c r="Q61" s="16"/>
      <c r="R61" s="38"/>
      <c r="S61" s="39"/>
      <c r="T61" s="33"/>
      <c r="U61" s="16"/>
      <c r="V61" s="16"/>
      <c r="W61" s="16"/>
      <c r="X61" s="16"/>
      <c r="Y61" s="16"/>
      <c r="AA61" s="35" t="str">
        <f>IF(I9="PC","X","")</f>
        <v/>
      </c>
    </row>
    <row r="62" spans="2:27" x14ac:dyDescent="0.2">
      <c r="Y62" s="35"/>
    </row>
    <row r="63" spans="2:27" x14ac:dyDescent="0.2">
      <c r="Y63" s="35"/>
    </row>
    <row r="64" spans="2:27" x14ac:dyDescent="0.2">
      <c r="B64" s="41"/>
      <c r="C64" s="41"/>
      <c r="Y64" s="35"/>
    </row>
    <row r="65" spans="2:25" x14ac:dyDescent="0.2">
      <c r="B65" s="42"/>
      <c r="C65" s="41"/>
      <c r="Y65" s="35"/>
    </row>
    <row r="66" spans="2:25" x14ac:dyDescent="0.2">
      <c r="Y66" s="35"/>
    </row>
    <row r="67" spans="2:25" x14ac:dyDescent="0.2">
      <c r="Y67" s="35"/>
    </row>
    <row r="68" spans="2:25" x14ac:dyDescent="0.2">
      <c r="Y68" s="35"/>
    </row>
    <row r="69" spans="2:25" x14ac:dyDescent="0.2">
      <c r="Y69" s="35"/>
    </row>
    <row r="70" spans="2:25" x14ac:dyDescent="0.2">
      <c r="Y70" s="35"/>
    </row>
    <row r="71" spans="2:25" x14ac:dyDescent="0.2">
      <c r="Y71" s="35"/>
    </row>
    <row r="72" spans="2:25" x14ac:dyDescent="0.2">
      <c r="Y72" s="35"/>
    </row>
    <row r="73" spans="2:25" x14ac:dyDescent="0.2">
      <c r="Y73" s="35"/>
    </row>
    <row r="74" spans="2:25" x14ac:dyDescent="0.2">
      <c r="Y74" s="35"/>
    </row>
    <row r="75" spans="2:25" x14ac:dyDescent="0.2">
      <c r="Y75" s="35"/>
    </row>
    <row r="76" spans="2:25" x14ac:dyDescent="0.2">
      <c r="Y76" s="35"/>
    </row>
    <row r="77" spans="2:25" x14ac:dyDescent="0.2">
      <c r="Y77" s="35"/>
    </row>
    <row r="78" spans="2:25" x14ac:dyDescent="0.2">
      <c r="Y78" s="35"/>
    </row>
    <row r="79" spans="2:25" x14ac:dyDescent="0.2">
      <c r="Y79" s="35"/>
    </row>
    <row r="80" spans="2:25" x14ac:dyDescent="0.2">
      <c r="Y80" s="35"/>
    </row>
    <row r="81" spans="25:25" x14ac:dyDescent="0.2">
      <c r="Y81" s="35"/>
    </row>
    <row r="82" spans="25:25" x14ac:dyDescent="0.2">
      <c r="Y82" s="35"/>
    </row>
    <row r="83" spans="25:25" x14ac:dyDescent="0.2">
      <c r="Y83" s="35"/>
    </row>
    <row r="84" spans="25:25" x14ac:dyDescent="0.2">
      <c r="Y84" s="35"/>
    </row>
    <row r="85" spans="25:25" x14ac:dyDescent="0.2">
      <c r="Y85" s="35"/>
    </row>
    <row r="86" spans="25:25" x14ac:dyDescent="0.2">
      <c r="Y86" s="35"/>
    </row>
    <row r="87" spans="25:25" x14ac:dyDescent="0.2">
      <c r="Y87" s="35"/>
    </row>
    <row r="88" spans="25:25" x14ac:dyDescent="0.2">
      <c r="Y88" s="35"/>
    </row>
    <row r="89" spans="25:25" x14ac:dyDescent="0.2">
      <c r="Y89" s="35"/>
    </row>
    <row r="90" spans="25:25" x14ac:dyDescent="0.2">
      <c r="Y90" s="35"/>
    </row>
    <row r="91" spans="25:25" x14ac:dyDescent="0.2">
      <c r="Y91" s="35"/>
    </row>
    <row r="92" spans="25:25" x14ac:dyDescent="0.2">
      <c r="Y92" s="35"/>
    </row>
    <row r="93" spans="25:25" x14ac:dyDescent="0.2">
      <c r="Y93" s="35"/>
    </row>
    <row r="94" spans="25:25" x14ac:dyDescent="0.2">
      <c r="Y94" s="35"/>
    </row>
    <row r="95" spans="25:25" x14ac:dyDescent="0.2">
      <c r="Y95" s="35"/>
    </row>
    <row r="96" spans="25:25" x14ac:dyDescent="0.2">
      <c r="Y96" s="35"/>
    </row>
    <row r="97" spans="2:27" x14ac:dyDescent="0.2">
      <c r="Y97" s="35"/>
    </row>
    <row r="98" spans="2:27" x14ac:dyDescent="0.2">
      <c r="Y98" s="35"/>
    </row>
    <row r="99" spans="2:27" x14ac:dyDescent="0.2">
      <c r="Y99" s="35"/>
    </row>
    <row r="100" spans="2:27" ht="18" x14ac:dyDescent="0.25">
      <c r="B100" s="43" t="s">
        <v>64</v>
      </c>
      <c r="E100" s="44"/>
    </row>
    <row r="101" spans="2:27" ht="24" customHeight="1" thickBot="1" x14ac:dyDescent="0.25">
      <c r="B101" s="45" t="s">
        <v>65</v>
      </c>
      <c r="D101" s="44" t="str">
        <f>E9&amp;G9&amp;I9&amp;K9&amp;M9&amp;O9&amp;Q9&amp;S9&amp;U9&amp;W9&amp;Y9</f>
        <v/>
      </c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6"/>
    </row>
    <row r="102" spans="2:27" ht="12.75" customHeight="1" thickBot="1" x14ac:dyDescent="0.25">
      <c r="B102" s="47" t="s">
        <v>66</v>
      </c>
      <c r="C102" s="48" t="s">
        <v>67</v>
      </c>
      <c r="D102" s="49" t="s">
        <v>68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1"/>
    </row>
    <row r="103" spans="2:27" ht="21" customHeight="1" x14ac:dyDescent="0.2">
      <c r="B103" s="52" t="s">
        <v>69</v>
      </c>
      <c r="C103" s="53">
        <f>E9</f>
        <v>0</v>
      </c>
      <c r="D103" s="54" t="e">
        <f>VLOOKUP(C103,C15:E15,2,FALSE)</f>
        <v>#N/A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6"/>
      <c r="AA103" s="57"/>
    </row>
    <row r="104" spans="2:27" ht="20.100000000000001" customHeight="1" x14ac:dyDescent="0.2">
      <c r="B104" s="52" t="s">
        <v>70</v>
      </c>
      <c r="C104" s="58">
        <f>G9</f>
        <v>0</v>
      </c>
      <c r="D104" s="59" t="e">
        <f>VLOOKUP(C104,C18:G19,2,FALSE)</f>
        <v>#N/A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1"/>
      <c r="AA104" s="62"/>
    </row>
    <row r="105" spans="2:27" ht="20.100000000000001" customHeight="1" x14ac:dyDescent="0.2">
      <c r="B105" s="52" t="s">
        <v>71</v>
      </c>
      <c r="C105" s="58">
        <f>I9</f>
        <v>0</v>
      </c>
      <c r="D105" s="59" t="e">
        <f>VLOOKUP(I9,C22:D22,2,FALSE)</f>
        <v>#N/A</v>
      </c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61"/>
      <c r="AA105" s="62"/>
    </row>
    <row r="106" spans="2:27" ht="20.100000000000001" customHeight="1" x14ac:dyDescent="0.2">
      <c r="B106" s="52" t="s">
        <v>72</v>
      </c>
      <c r="C106" s="58">
        <f>K9</f>
        <v>0</v>
      </c>
      <c r="D106" s="59" t="e">
        <f>VLOOKUP(C106,C25:D25,2,FALSE)</f>
        <v>#N/A</v>
      </c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61"/>
      <c r="AA106" s="62"/>
    </row>
    <row r="107" spans="2:27" ht="20.100000000000001" customHeight="1" x14ac:dyDescent="0.2">
      <c r="B107" s="52" t="s">
        <v>73</v>
      </c>
      <c r="C107" s="58">
        <f>M9</f>
        <v>0</v>
      </c>
      <c r="D107" s="59" t="e">
        <f>VLOOKUP(C107,C28:G28,2,FALSE)</f>
        <v>#N/A</v>
      </c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61"/>
      <c r="AA107" s="62"/>
    </row>
    <row r="108" spans="2:27" ht="20.100000000000001" customHeight="1" x14ac:dyDescent="0.2">
      <c r="B108" s="52" t="s">
        <v>74</v>
      </c>
      <c r="C108" s="58">
        <f>O9</f>
        <v>0</v>
      </c>
      <c r="D108" s="59" t="e">
        <f>VLOOKUP(C108,C31:D31,2,FALSE)</f>
        <v>#N/A</v>
      </c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61"/>
      <c r="AA108" s="62"/>
    </row>
    <row r="109" spans="2:27" ht="20.100000000000001" customHeight="1" x14ac:dyDescent="0.2">
      <c r="B109" s="52" t="s">
        <v>75</v>
      </c>
      <c r="C109" s="58">
        <f>Q9</f>
        <v>0</v>
      </c>
      <c r="D109" s="59" t="e">
        <f>VLOOKUP(C109,C34:D40,2,FALSE)</f>
        <v>#N/A</v>
      </c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61"/>
      <c r="AA109" s="62"/>
    </row>
    <row r="110" spans="2:27" ht="20.100000000000001" customHeight="1" x14ac:dyDescent="0.2">
      <c r="B110" s="52" t="s">
        <v>76</v>
      </c>
      <c r="C110" s="58">
        <f>S9</f>
        <v>0</v>
      </c>
      <c r="D110" s="59" t="e">
        <f>VLOOKUP(S9,C43:D45,2,FALSE)</f>
        <v>#N/A</v>
      </c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61"/>
      <c r="AA110" s="62"/>
    </row>
    <row r="111" spans="2:27" ht="20.100000000000001" customHeight="1" x14ac:dyDescent="0.2">
      <c r="B111" s="52" t="s">
        <v>77</v>
      </c>
      <c r="C111" s="58">
        <f>U9</f>
        <v>0</v>
      </c>
      <c r="D111" s="59" t="e">
        <f>VLOOKUP(U9,C48:D53,2,FALSE)</f>
        <v>#N/A</v>
      </c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61"/>
      <c r="AA111" s="62"/>
    </row>
    <row r="112" spans="2:27" ht="20.100000000000001" customHeight="1" x14ac:dyDescent="0.2">
      <c r="B112" s="52" t="s">
        <v>78</v>
      </c>
      <c r="C112" s="58">
        <f>W9</f>
        <v>0</v>
      </c>
      <c r="D112" s="59" t="e">
        <f>VLOOKUP(W9,C56:D57,2,FALSE)</f>
        <v>#N/A</v>
      </c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61"/>
      <c r="AA112" s="62"/>
    </row>
    <row r="113" spans="2:27" ht="20.25" customHeight="1" x14ac:dyDescent="0.2">
      <c r="B113" s="52" t="s">
        <v>79</v>
      </c>
      <c r="C113" s="58">
        <f>Y9</f>
        <v>0</v>
      </c>
      <c r="D113" s="63" t="e">
        <f>VLOOKUP(Y9,C60:H61,2,FALSE)</f>
        <v>#N/A</v>
      </c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64"/>
      <c r="AA113" s="62"/>
    </row>
    <row r="114" spans="2:27" ht="20.25" customHeight="1" x14ac:dyDescent="0.2">
      <c r="B114" s="52"/>
      <c r="C114" s="65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0"/>
      <c r="AA114" s="67"/>
    </row>
    <row r="115" spans="2:27" ht="20.25" customHeight="1" x14ac:dyDescent="0.2">
      <c r="B115" s="52"/>
      <c r="C115" s="65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0"/>
      <c r="AA115" s="67"/>
    </row>
    <row r="116" spans="2:27" ht="20.25" customHeight="1" x14ac:dyDescent="0.2">
      <c r="B116" s="52"/>
      <c r="C116" s="65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0"/>
      <c r="AA116" s="67"/>
    </row>
    <row r="117" spans="2:27" ht="20.100000000000001" customHeight="1" x14ac:dyDescent="0.2">
      <c r="B117" s="52"/>
      <c r="C117" s="65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1"/>
      <c r="AA117" s="67"/>
    </row>
    <row r="118" spans="2:27" ht="20.100000000000001" customHeight="1" thickBot="1" x14ac:dyDescent="0.25">
      <c r="B118" s="68"/>
      <c r="C118" s="69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1"/>
      <c r="AA118" s="72"/>
    </row>
    <row r="119" spans="2:27" ht="22.5" customHeight="1" x14ac:dyDescent="0.2">
      <c r="E119" s="73" t="s">
        <v>80</v>
      </c>
      <c r="AA119" s="74"/>
    </row>
    <row r="120" spans="2:27" ht="22.5" customHeight="1" x14ac:dyDescent="0.2">
      <c r="M120" s="74"/>
      <c r="Q120" s="75"/>
      <c r="AA120" s="74"/>
    </row>
  </sheetData>
  <sheetProtection algorithmName="SHA-512" hashValue="/OLwoku8+mwkzCpJu3osb73KKFJ5fkBDjY+dJ7oH+oquztfK9YSzLrkrO+Ng5BHuzcEv7zQ0rRUG3E4XBRimQw==" saltValue="sxHd9AXN4iShzIUjH42J+A==" spinCount="100000" sheet="1" objects="1" scenarios="1"/>
  <mergeCells count="18">
    <mergeCell ref="D60:S60"/>
    <mergeCell ref="D61:H61"/>
    <mergeCell ref="U9:U10"/>
    <mergeCell ref="W9:W10"/>
    <mergeCell ref="Y9:Y10"/>
    <mergeCell ref="B13:D13"/>
    <mergeCell ref="D15:E15"/>
    <mergeCell ref="D28:G28"/>
    <mergeCell ref="A4:W4"/>
    <mergeCell ref="A6:D12"/>
    <mergeCell ref="E9:E10"/>
    <mergeCell ref="G9:G10"/>
    <mergeCell ref="I9:I10"/>
    <mergeCell ref="K9:K10"/>
    <mergeCell ref="M9:M10"/>
    <mergeCell ref="O9:O10"/>
    <mergeCell ref="Q9:Q10"/>
    <mergeCell ref="S9:S10"/>
  </mergeCells>
  <dataValidations count="11">
    <dataValidation type="list" allowBlank="1" showInputMessage="1" showErrorMessage="1" errorTitle="Invalid Data" error="Please select one option from the drop down list" sqref="O9:O10" xr:uid="{739A8757-6F92-48C0-91CA-A4D1F3E2E6F6}">
      <formula1>$AA$31:$AA$31</formula1>
    </dataValidation>
    <dataValidation type="list" allowBlank="1" showInputMessage="1" showErrorMessage="1" errorTitle="Invalid Data" error="Please select one option from the drop down list" sqref="G9:G10" xr:uid="{7562B19A-12CC-44DB-A804-C09AFE06C589}">
      <formula1>$C$18:$C$19</formula1>
    </dataValidation>
    <dataValidation type="list" allowBlank="1" showInputMessage="1" showErrorMessage="1" errorTitle="Invalid Data" error="Please select one option from the drop down list" sqref="U9:U10" xr:uid="{9887064E-5577-4FF0-8A67-1194ECC50FB4}">
      <formula1>$AA$48:$AA$53</formula1>
    </dataValidation>
    <dataValidation type="list" allowBlank="1" showInputMessage="1" showErrorMessage="1" errorTitle="Invalid Data" error="Please select one option from the drop down list" sqref="S9:S10" xr:uid="{CC114ABE-50D9-40D0-9291-8A229A4DA897}">
      <formula1>$AA$43:$AA$45</formula1>
    </dataValidation>
    <dataValidation type="list" allowBlank="1" showInputMessage="1" showErrorMessage="1" errorTitle="Invalid Data" error="Please select one option from the drop down list" sqref="Q9:Q10" xr:uid="{493190CE-9D09-4F7F-A1EF-1DBC522A2E79}">
      <formula1>$AA$34:$AA$40</formula1>
    </dataValidation>
    <dataValidation type="list" allowBlank="1" showInputMessage="1" showErrorMessage="1" errorTitle="Invalid Data" error="Please select one option from the drop down list" sqref="M9:M10" xr:uid="{26FED109-C999-4D88-9C7F-3F6B6F1D29C6}">
      <formula1>$AA$28:$AA$28</formula1>
    </dataValidation>
    <dataValidation type="list" allowBlank="1" showInputMessage="1" showErrorMessage="1" errorTitle="Invalid Data" error="Please select one option from the drop down list" sqref="I9:I10" xr:uid="{21D5B635-C59D-4CEA-A930-7FB26BFEEB96}">
      <formula1>$C$22:$C$22</formula1>
    </dataValidation>
    <dataValidation type="list" allowBlank="1" showInputMessage="1" showErrorMessage="1" errorTitle="Invalid Data" error="Please select one option from the drop down list" promptTitle="Click here to select options" prompt=" " sqref="E9" xr:uid="{443E7460-87C3-4715-AFC4-0829E391B813}">
      <formula1>$C$15:$C$15</formula1>
    </dataValidation>
    <dataValidation type="list" allowBlank="1" showInputMessage="1" showErrorMessage="1" errorTitle="Invalid Data" error="Please select one option from the drop down list" sqref="Y9:Y10" xr:uid="{609C45CC-E725-402B-AEDD-FDAFD281B430}">
      <formula1>$AA$60:$AA$61</formula1>
    </dataValidation>
    <dataValidation type="list" allowBlank="1" showInputMessage="1" showErrorMessage="1" errorTitle="Invalid Data" error="Please select one option from the drop down list" sqref="W9:W10" xr:uid="{DF6AD31C-21CA-4855-875E-CC2B8EF916EE}">
      <formula1>$AA$56:$AA$57</formula1>
    </dataValidation>
    <dataValidation type="list" allowBlank="1" showInputMessage="1" showErrorMessage="1" errorTitle="Invalid Data" error="Please select one option from the drop down list" sqref="K9:K10" xr:uid="{91B1BD06-C3AE-4F16-983C-934EE7837AAE}">
      <formula1>$C$25</formula1>
    </dataValidation>
  </dataValidations>
  <printOptions horizontalCentered="1"/>
  <pageMargins left="0.5" right="0.25" top="0.25" bottom="0.65" header="0.5" footer="0.28000000000000003"/>
  <pageSetup scale="41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&amp;"Arial,Bold"&amp;Uwww.dynics.com&amp;R&amp;"Impact,Regular"VW Series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VW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2023-01-31T16:09:53Z</dcterms:created>
  <dcterms:modified xsi:type="dcterms:W3CDTF">2023-01-31T16:10:08Z</dcterms:modified>
</cp:coreProperties>
</file>