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19 Individual PriceLists\"/>
    </mc:Choice>
  </mc:AlternateContent>
  <xr:revisionPtr revIDLastSave="0" documentId="8_{CA74F23E-8EF7-468E-A810-E523D51F638F}" xr6:coauthVersionLast="45" xr6:coauthVersionMax="45" xr10:uidLastSave="{00000000-0000-0000-0000-000000000000}"/>
  <bookViews>
    <workbookView xWindow="-120" yWindow="-120" windowWidth="29040" windowHeight="17790" xr2:uid="{782BC295-59CB-44CC-87CE-8320BEEB7004}"/>
  </bookViews>
  <sheets>
    <sheet name="PV-BTMI" sheetId="1" r:id="rId1"/>
  </sheets>
  <externalReferences>
    <externalReference r:id="rId2"/>
  </externalReferences>
  <definedNames>
    <definedName name="BEZEL">#REF!</definedName>
    <definedName name="CHASSIS">#REF!</definedName>
    <definedName name="CPU">#REF!</definedName>
    <definedName name="DISPLAY">#REF!</definedName>
    <definedName name="LENS">#REF!</definedName>
    <definedName name="MEDIA">#REF!</definedName>
    <definedName name="MEMORY">#REF!</definedName>
    <definedName name="MONITORCHASSIS">#REF!</definedName>
    <definedName name="OPSYS">#REF!</definedName>
    <definedName name="OPTIONS">#REF!</definedName>
    <definedName name="PASSIVE">#REF!</definedName>
    <definedName name="POWER">#REF!</definedName>
    <definedName name="STORAGE">#REF!</definedName>
    <definedName name="SYSTEM">#REF!</definedName>
    <definedName name="TOUCHSCREEN">#REF!</definedName>
    <definedName name="VIDE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3" i="1" l="1"/>
  <c r="AA50" i="1"/>
  <c r="AA54" i="1"/>
  <c r="AA55" i="1"/>
  <c r="AA56" i="1"/>
  <c r="AA57" i="1"/>
  <c r="AA58" i="1"/>
  <c r="D91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</calcChain>
</file>

<file path=xl/sharedStrings.xml><?xml version="1.0" encoding="utf-8"?>
<sst xmlns="http://schemas.openxmlformats.org/spreadsheetml/2006/main" count="107" uniqueCount="84">
  <si>
    <t xml:space="preserve">Please fax your order directly to your LOCAL DISTRIBUTOR or if one is not found fax it to 734.677.6105 or email it to sales@dynics.com </t>
  </si>
  <si>
    <t>DRV</t>
  </si>
  <si>
    <t>RM</t>
  </si>
  <si>
    <t>OS</t>
  </si>
  <si>
    <t>CPU</t>
  </si>
  <si>
    <t>SYS</t>
  </si>
  <si>
    <t>PS</t>
  </si>
  <si>
    <t>CHS</t>
  </si>
  <si>
    <t>LEN</t>
  </si>
  <si>
    <t>BEZ</t>
  </si>
  <si>
    <t>DSP</t>
  </si>
  <si>
    <t>ORDER DESCRIPTION</t>
  </si>
  <si>
    <t>PART</t>
  </si>
  <si>
    <t>CODE</t>
  </si>
  <si>
    <t>Part Number:</t>
  </si>
  <si>
    <t>Your Order's Details:</t>
  </si>
  <si>
    <t>XX</t>
  </si>
  <si>
    <t>No Internal Drive</t>
  </si>
  <si>
    <t>1.92 TB 2.5" Solid-State Flash Drive SATA</t>
  </si>
  <si>
    <t>EM</t>
  </si>
  <si>
    <t>960.0 GB 2.5" Solid-State Flash Drive SATA</t>
  </si>
  <si>
    <t>EL</t>
  </si>
  <si>
    <t>480.0 GB 2.5" Solid-State Flash Drive SATA</t>
  </si>
  <si>
    <t>EK</t>
  </si>
  <si>
    <t>240.0 GB 2.5" Solid-State Flash Drive SATA</t>
  </si>
  <si>
    <t>EB</t>
  </si>
  <si>
    <t>Only available with PV7, PV10 &amp; PV12</t>
  </si>
  <si>
    <t>240.0 GB Solid-State Flash Drive mSATA</t>
  </si>
  <si>
    <t>M3</t>
  </si>
  <si>
    <t>INTERNAL DRIVE</t>
  </si>
  <si>
    <t>T</t>
  </si>
  <si>
    <t>8.0 GB RAM DDR3</t>
  </si>
  <si>
    <t>Not available with E10 or E19 OS</t>
  </si>
  <si>
    <t>4.0 GB RAM DDR3</t>
  </si>
  <si>
    <t>S</t>
  </si>
  <si>
    <t>MEMORY</t>
  </si>
  <si>
    <t>E19</t>
  </si>
  <si>
    <t>Windows 10 Enterprise 64-bit Version (IOT LTSC 2019)</t>
  </si>
  <si>
    <t>E10</t>
  </si>
  <si>
    <t>Windows 10 Enterprise 64-bit Version (IOT LTSB 2016)</t>
  </si>
  <si>
    <t>E76</t>
  </si>
  <si>
    <t>Windows 7 Embedded Standard - 64-bit Version</t>
  </si>
  <si>
    <t>W76</t>
  </si>
  <si>
    <t>Windows 7 Pro 64-bit Version</t>
  </si>
  <si>
    <t>LUB</t>
  </si>
  <si>
    <t>Linux Ubuntu</t>
  </si>
  <si>
    <t>No Operating System</t>
  </si>
  <si>
    <t>OPERATING SYSTEM</t>
  </si>
  <si>
    <t>1A</t>
  </si>
  <si>
    <t>Braswell Quad Core Celeron N3160, up to 2.24 GHz, 2MB Cache</t>
  </si>
  <si>
    <t>CPU CONFIGURATION</t>
  </si>
  <si>
    <t>JD</t>
  </si>
  <si>
    <t>Select a Display Size to View the System Component Configuration</t>
  </si>
  <si>
    <t>SYSTEM COMPONENT CONFIGURATION</t>
  </si>
  <si>
    <t>Only available for PV12 &amp; PV15</t>
  </si>
  <si>
    <t>Industrial 100~240 VAC Power Entry - 6 Ft Power Cable Included</t>
  </si>
  <si>
    <t>A</t>
  </si>
  <si>
    <t>D</t>
  </si>
  <si>
    <t>Requires 24VDC in - 3-Pin Quick Disconnect Included</t>
  </si>
  <si>
    <t>POWER SUPPLY</t>
  </si>
  <si>
    <t>BTMI</t>
  </si>
  <si>
    <t>MINI PC Fanless with no moving parts, PC Based HMI</t>
  </si>
  <si>
    <t>CHASSIS</t>
  </si>
  <si>
    <t>Analog Resistive Touchscreen</t>
  </si>
  <si>
    <t>L</t>
  </si>
  <si>
    <t>Protective Polycarbonate Lens Non Touchscreen</t>
  </si>
  <si>
    <t>LENS</t>
  </si>
  <si>
    <t>NEMA 4X Stainless Steel, Panel Mounted</t>
  </si>
  <si>
    <t>NEMA 4 Powder Coated Black Texture Finish, Panel Mounted</t>
  </si>
  <si>
    <t>P</t>
  </si>
  <si>
    <t>BEZEL</t>
  </si>
  <si>
    <t>Braswell: 2x 1Gb RJ45 Ethernet, 4x USB 3.0, 4x RS232, 1x DisplayPort, 1x HDMI, 1x Line-Out, 1x Mic-In</t>
  </si>
  <si>
    <t>PV15</t>
  </si>
  <si>
    <t>15" TFT XGA (1024x768) Flat Panel LCD</t>
  </si>
  <si>
    <t>PV12</t>
  </si>
  <si>
    <t>12" TFT XGA (800x600) Flat Panel LCD</t>
  </si>
  <si>
    <t>Braswell: 2x 1Gb RJ45 Ethernet, 4x USB 3.0, 2x RS232, 1x DisplayPort, 1x HDMI, 1x Line-Out, 1x Mic-In</t>
  </si>
  <si>
    <t>PV10</t>
  </si>
  <si>
    <t>10" TFT SVGA (800x600) Flat Panel LCD</t>
  </si>
  <si>
    <t>PV7</t>
  </si>
  <si>
    <t>6.5" TFT VGA (640x480) Flat Panel LCD</t>
  </si>
  <si>
    <t>DISPLAY</t>
  </si>
  <si>
    <t>Work your part number from left to right always ==&gt;</t>
  </si>
  <si>
    <t>Price List Effective 11/01/2019 Rev.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</si>
</sst>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_-"/>
    <numFmt numFmtId="167" formatCode="[$$-409]#,##0_);\([$$-409]#,##0\)"/>
  </numFmts>
  <fonts count="20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color theme="0"/>
      <name val="Tahoma"/>
      <family val="2"/>
    </font>
    <font>
      <b/>
      <sz val="10"/>
      <color indexed="56"/>
      <name val="Tahoma"/>
      <family val="2"/>
    </font>
    <font>
      <b/>
      <sz val="11"/>
      <name val="Tahoma"/>
      <family val="2"/>
    </font>
    <font>
      <b/>
      <sz val="14"/>
      <color indexed="56"/>
      <name val="Tahoma"/>
      <family val="2"/>
    </font>
    <font>
      <sz val="10"/>
      <color theme="0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0"/>
      <color theme="1"/>
      <name val="Tahoma"/>
      <family val="2"/>
    </font>
    <font>
      <sz val="10"/>
      <color theme="5"/>
      <name val="Tahoma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sz val="9"/>
      <color indexed="18"/>
      <name val="Tahoma"/>
      <family val="2"/>
    </font>
    <font>
      <sz val="11"/>
      <color indexed="18"/>
      <name val="Tahoma"/>
      <family val="2"/>
    </font>
    <font>
      <b/>
      <sz val="14"/>
      <name val="Tahoma"/>
      <family val="2"/>
    </font>
    <font>
      <sz val="10"/>
      <color theme="0" tint="-0.49998474074526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" borderId="0" applyNumberFormat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9" fontId="4" fillId="0" borderId="0" xfId="2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165" fontId="1" fillId="0" borderId="1" xfId="1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1" fillId="0" borderId="5" xfId="1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" fillId="0" borderId="9" xfId="1" applyNumberFormat="1" applyFont="1" applyBorder="1" applyAlignment="1">
      <alignment horizontal="right" vertical="center"/>
    </xf>
    <xf numFmtId="165" fontId="1" fillId="0" borderId="10" xfId="1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3" borderId="15" xfId="0" applyFont="1" applyFill="1" applyBorder="1"/>
    <xf numFmtId="0" fontId="5" fillId="3" borderId="16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0" xfId="0" applyFont="1"/>
    <xf numFmtId="0" fontId="1" fillId="3" borderId="0" xfId="0" applyFont="1" applyFill="1"/>
    <xf numFmtId="166" fontId="1" fillId="3" borderId="0" xfId="1" applyNumberFormat="1" applyFont="1" applyFill="1" applyAlignment="1">
      <alignment horizontal="left" vertical="center"/>
    </xf>
    <xf numFmtId="166" fontId="1" fillId="3" borderId="0" xfId="1" applyNumberFormat="1" applyFont="1" applyFill="1" applyAlignment="1">
      <alignment horizontal="center" vertical="center"/>
    </xf>
    <xf numFmtId="166" fontId="1" fillId="3" borderId="0" xfId="1" applyNumberFormat="1" applyFont="1" applyFill="1" applyAlignment="1">
      <alignment horizontal="right" vertical="center"/>
    </xf>
    <xf numFmtId="166" fontId="9" fillId="3" borderId="0" xfId="1" applyNumberFormat="1" applyFont="1" applyFill="1" applyAlignment="1">
      <alignment vertical="center"/>
    </xf>
    <xf numFmtId="0" fontId="9" fillId="3" borderId="0" xfId="0" applyFont="1" applyFill="1"/>
    <xf numFmtId="0" fontId="1" fillId="4" borderId="0" xfId="0" applyFont="1" applyFill="1"/>
    <xf numFmtId="0" fontId="9" fillId="4" borderId="0" xfId="0" applyFont="1" applyFill="1"/>
    <xf numFmtId="166" fontId="1" fillId="4" borderId="0" xfId="1" applyNumberFormat="1" applyFont="1" applyFill="1" applyAlignment="1">
      <alignment horizontal="left" vertical="center"/>
    </xf>
    <xf numFmtId="166" fontId="1" fillId="4" borderId="0" xfId="1" applyNumberFormat="1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right" vertical="center"/>
    </xf>
    <xf numFmtId="0" fontId="10" fillId="3" borderId="0" xfId="0" applyFont="1" applyFill="1"/>
    <xf numFmtId="0" fontId="10" fillId="4" borderId="0" xfId="0" applyFont="1" applyFill="1"/>
    <xf numFmtId="166" fontId="1" fillId="3" borderId="0" xfId="1" applyNumberFormat="1" applyFont="1" applyFill="1" applyAlignment="1">
      <alignment horizontal="left" vertical="center" wrapText="1"/>
    </xf>
    <xf numFmtId="49" fontId="8" fillId="0" borderId="0" xfId="0" applyNumberFormat="1" applyFont="1"/>
    <xf numFmtId="166" fontId="9" fillId="4" borderId="0" xfId="1" applyNumberFormat="1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166" fontId="1" fillId="3" borderId="0" xfId="1" applyNumberFormat="1" applyFont="1" applyFill="1" applyAlignment="1">
      <alignment horizontal="center"/>
    </xf>
    <xf numFmtId="166" fontId="1" fillId="3" borderId="0" xfId="1" applyNumberFormat="1" applyFont="1" applyFill="1"/>
    <xf numFmtId="166" fontId="1" fillId="0" borderId="0" xfId="1" applyNumberFormat="1" applyFont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/>
    <xf numFmtId="0" fontId="12" fillId="5" borderId="0" xfId="0" applyFont="1" applyFill="1"/>
    <xf numFmtId="0" fontId="8" fillId="5" borderId="0" xfId="0" applyFont="1" applyFill="1"/>
    <xf numFmtId="166" fontId="1" fillId="4" borderId="0" xfId="1" applyNumberFormat="1" applyFont="1" applyFill="1" applyAlignment="1">
      <alignment vertical="center"/>
    </xf>
    <xf numFmtId="167" fontId="13" fillId="0" borderId="0" xfId="0" applyNumberFormat="1" applyFont="1"/>
    <xf numFmtId="167" fontId="13" fillId="3" borderId="0" xfId="0" applyNumberFormat="1" applyFont="1" applyFill="1"/>
    <xf numFmtId="167" fontId="13" fillId="4" borderId="0" xfId="0" applyNumberFormat="1" applyFont="1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15" fillId="3" borderId="0" xfId="3" applyNumberFormat="1" applyFont="1" applyFill="1" applyAlignment="1" applyProtection="1">
      <alignment horizontal="center" vertical="center" wrapText="1"/>
      <protection locked="0"/>
    </xf>
    <xf numFmtId="49" fontId="15" fillId="3" borderId="0" xfId="3" applyNumberFormat="1" applyFont="1" applyFill="1" applyAlignment="1" applyProtection="1">
      <alignment horizontal="center" vertical="center" wrapText="1"/>
      <protection locked="0"/>
    </xf>
    <xf numFmtId="49" fontId="15" fillId="4" borderId="0" xfId="3" applyNumberFormat="1" applyFont="1" applyFill="1" applyAlignment="1" applyProtection="1">
      <alignment horizontal="center" vertical="center" wrapText="1"/>
      <protection locked="0"/>
    </xf>
    <xf numFmtId="49" fontId="16" fillId="3" borderId="0" xfId="3" applyNumberFormat="1" applyFont="1" applyFill="1" applyAlignment="1" applyProtection="1">
      <alignment horizontal="center" vertical="center" wrapText="1"/>
      <protection locked="0"/>
    </xf>
    <xf numFmtId="49" fontId="17" fillId="4" borderId="0" xfId="3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ics.net/documents/PV-BTMI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2" name="Text Box 88">
          <a:extLst>
            <a:ext uri="{FF2B5EF4-FFF2-40B4-BE49-F238E27FC236}">
              <a16:creationId xmlns:a16="http://schemas.microsoft.com/office/drawing/2014/main" id="{DEB46053-96AD-4FBB-A9F5-F1D08735EE55}"/>
            </a:ext>
          </a:extLst>
        </xdr:cNvPr>
        <xdr:cNvSpPr txBox="1">
          <a:spLocks noChangeArrowheads="1"/>
        </xdr:cNvSpPr>
      </xdr:nvSpPr>
      <xdr:spPr bwMode="auto">
        <a:xfrm>
          <a:off x="2482453" y="869156"/>
          <a:ext cx="331723" cy="266700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3" name="Text Box 115">
          <a:extLst>
            <a:ext uri="{FF2B5EF4-FFF2-40B4-BE49-F238E27FC236}">
              <a16:creationId xmlns:a16="http://schemas.microsoft.com/office/drawing/2014/main" id="{04D8FB9E-D016-4213-B003-F87A72D7D6DC}"/>
            </a:ext>
          </a:extLst>
        </xdr:cNvPr>
        <xdr:cNvSpPr txBox="1">
          <a:spLocks noChangeArrowheads="1"/>
        </xdr:cNvSpPr>
      </xdr:nvSpPr>
      <xdr:spPr bwMode="auto">
        <a:xfrm>
          <a:off x="619125" y="828675"/>
          <a:ext cx="1818780" cy="112585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PV-BTMI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PanelWorx PC Based HMI</a:t>
          </a:r>
        </a:p>
      </xdr:txBody>
    </xdr:sp>
    <xdr:clientData/>
  </xdr:two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AA483127-F5AE-458C-A47E-9BA149C86CA1}"/>
            </a:ext>
          </a:extLst>
        </xdr:cNvPr>
        <xdr:cNvSpPr txBox="1">
          <a:spLocks noChangeArrowheads="1"/>
        </xdr:cNvSpPr>
      </xdr:nvSpPr>
      <xdr:spPr bwMode="auto">
        <a:xfrm>
          <a:off x="37016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BEZ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235E66A7-7735-4C04-B8CF-646F740726F6}"/>
            </a:ext>
          </a:extLst>
        </xdr:cNvPr>
        <xdr:cNvSpPr txBox="1">
          <a:spLocks noChangeArrowheads="1"/>
        </xdr:cNvSpPr>
      </xdr:nvSpPr>
      <xdr:spPr bwMode="auto">
        <a:xfrm>
          <a:off x="49208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LEN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8A9A586F-36AD-4E21-845F-178032CCB08E}"/>
            </a:ext>
          </a:extLst>
        </xdr:cNvPr>
        <xdr:cNvSpPr txBox="1">
          <a:spLocks noChangeArrowheads="1"/>
        </xdr:cNvSpPr>
      </xdr:nvSpPr>
      <xdr:spPr bwMode="auto">
        <a:xfrm>
          <a:off x="61400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1B5F1904-D2AD-4795-A92D-6BB3FD789009}"/>
            </a:ext>
          </a:extLst>
        </xdr:cNvPr>
        <xdr:cNvSpPr txBox="1">
          <a:spLocks noChangeArrowheads="1"/>
        </xdr:cNvSpPr>
      </xdr:nvSpPr>
      <xdr:spPr bwMode="auto">
        <a:xfrm>
          <a:off x="85784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C8E2A401-B895-41F3-A1C5-DB3373EB22B3}"/>
            </a:ext>
          </a:extLst>
        </xdr:cNvPr>
        <xdr:cNvSpPr txBox="1">
          <a:spLocks noChangeArrowheads="1"/>
        </xdr:cNvSpPr>
      </xdr:nvSpPr>
      <xdr:spPr bwMode="auto">
        <a:xfrm>
          <a:off x="97976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9" name="Text Box 88">
          <a:extLst>
            <a:ext uri="{FF2B5EF4-FFF2-40B4-BE49-F238E27FC236}">
              <a16:creationId xmlns:a16="http://schemas.microsoft.com/office/drawing/2014/main" id="{8E682B0D-F40D-469A-8E01-7B55FD1617C4}"/>
            </a:ext>
          </a:extLst>
        </xdr:cNvPr>
        <xdr:cNvSpPr txBox="1">
          <a:spLocks noChangeArrowheads="1"/>
        </xdr:cNvSpPr>
      </xdr:nvSpPr>
      <xdr:spPr bwMode="auto">
        <a:xfrm>
          <a:off x="110168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20</xdr:col>
      <xdr:colOff>44053</xdr:colOff>
      <xdr:row>5</xdr:row>
      <xdr:rowOff>59531</xdr:rowOff>
    </xdr:from>
    <xdr:to>
      <xdr:col>20</xdr:col>
      <xdr:colOff>375776</xdr:colOff>
      <xdr:row>6</xdr:row>
      <xdr:rowOff>221456</xdr:rowOff>
    </xdr:to>
    <xdr:sp macro="" textlink="">
      <xdr:nvSpPr>
        <xdr:cNvPr id="10" name="Text Box 88">
          <a:extLst>
            <a:ext uri="{FF2B5EF4-FFF2-40B4-BE49-F238E27FC236}">
              <a16:creationId xmlns:a16="http://schemas.microsoft.com/office/drawing/2014/main" id="{91BEFB23-FD4F-4B39-BB87-686021B5A1D2}"/>
            </a:ext>
          </a:extLst>
        </xdr:cNvPr>
        <xdr:cNvSpPr txBox="1">
          <a:spLocks noChangeArrowheads="1"/>
        </xdr:cNvSpPr>
      </xdr:nvSpPr>
      <xdr:spPr bwMode="auto">
        <a:xfrm>
          <a:off x="122360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22</xdr:col>
      <xdr:colOff>44053</xdr:colOff>
      <xdr:row>5</xdr:row>
      <xdr:rowOff>59531</xdr:rowOff>
    </xdr:from>
    <xdr:to>
      <xdr:col>22</xdr:col>
      <xdr:colOff>375776</xdr:colOff>
      <xdr:row>6</xdr:row>
      <xdr:rowOff>221456</xdr:rowOff>
    </xdr:to>
    <xdr:sp macro="" textlink="">
      <xdr:nvSpPr>
        <xdr:cNvPr id="11" name="Text Box 88">
          <a:extLst>
            <a:ext uri="{FF2B5EF4-FFF2-40B4-BE49-F238E27FC236}">
              <a16:creationId xmlns:a16="http://schemas.microsoft.com/office/drawing/2014/main" id="{47812F3D-7CFA-4D7C-ADA4-CA90BBE45BF8}"/>
            </a:ext>
          </a:extLst>
        </xdr:cNvPr>
        <xdr:cNvSpPr txBox="1">
          <a:spLocks noChangeArrowheads="1"/>
        </xdr:cNvSpPr>
      </xdr:nvSpPr>
      <xdr:spPr bwMode="auto">
        <a:xfrm>
          <a:off x="134552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2526335C-85A9-4F8F-A584-95FCF44B8A41}"/>
            </a:ext>
          </a:extLst>
        </xdr:cNvPr>
        <xdr:cNvSpPr/>
      </xdr:nvSpPr>
      <xdr:spPr>
        <a:xfrm>
          <a:off x="611504" y="647700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54EA7414-D72F-4CA3-97D5-49041533E5AB}"/>
            </a:ext>
          </a:extLst>
        </xdr:cNvPr>
        <xdr:cNvSpPr/>
      </xdr:nvSpPr>
      <xdr:spPr>
        <a:xfrm>
          <a:off x="2436495" y="2009775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14" name="Text Box 88">
          <a:extLst>
            <a:ext uri="{FF2B5EF4-FFF2-40B4-BE49-F238E27FC236}">
              <a16:creationId xmlns:a16="http://schemas.microsoft.com/office/drawing/2014/main" id="{B1132121-2118-45A1-8D3A-478417A9C083}"/>
            </a:ext>
          </a:extLst>
        </xdr:cNvPr>
        <xdr:cNvSpPr txBox="1">
          <a:spLocks noChangeArrowheads="1"/>
        </xdr:cNvSpPr>
      </xdr:nvSpPr>
      <xdr:spPr bwMode="auto">
        <a:xfrm>
          <a:off x="73592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oneCellAnchor>
    <xdr:from>
      <xdr:col>1</xdr:col>
      <xdr:colOff>582988</xdr:colOff>
      <xdr:row>5</xdr:row>
      <xdr:rowOff>71128</xdr:rowOff>
    </xdr:from>
    <xdr:ext cx="683838" cy="881372"/>
    <xdr:pic>
      <xdr:nvPicPr>
        <xdr:cNvPr id="15" name="Picture 19">
          <a:extLst>
            <a:ext uri="{FF2B5EF4-FFF2-40B4-BE49-F238E27FC236}">
              <a16:creationId xmlns:a16="http://schemas.microsoft.com/office/drawing/2014/main" id="{5E164E27-7AE1-4A4D-955C-5189ECCF6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92588" y="880753"/>
          <a:ext cx="683838" cy="88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6" name="Picture 116" descr="Dynics Logo">
          <a:extLst>
            <a:ext uri="{FF2B5EF4-FFF2-40B4-BE49-F238E27FC236}">
              <a16:creationId xmlns:a16="http://schemas.microsoft.com/office/drawing/2014/main" id="{91038B7C-E111-46FA-ABAA-AD04560E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266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212397</xdr:colOff>
      <xdr:row>1</xdr:row>
      <xdr:rowOff>159607</xdr:rowOff>
    </xdr:from>
    <xdr:ext cx="2039469" cy="216149"/>
    <xdr:sp macro="" textlink="">
      <xdr:nvSpPr>
        <xdr:cNvPr id="17" name="Rectangl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66D2E6-098C-42EC-AFA7-A7054095B0FD}"/>
            </a:ext>
          </a:extLst>
        </xdr:cNvPr>
        <xdr:cNvSpPr/>
      </xdr:nvSpPr>
      <xdr:spPr>
        <a:xfrm>
          <a:off x="12404397" y="321532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oneCellAnchor>
    <xdr:from>
      <xdr:col>3</xdr:col>
      <xdr:colOff>2362660</xdr:colOff>
      <xdr:row>6</xdr:row>
      <xdr:rowOff>121470</xdr:rowOff>
    </xdr:from>
    <xdr:ext cx="1323516" cy="478605"/>
    <xdr:pic>
      <xdr:nvPicPr>
        <xdr:cNvPr id="18" name="Picture 17">
          <a:extLst>
            <a:ext uri="{FF2B5EF4-FFF2-40B4-BE49-F238E27FC236}">
              <a16:creationId xmlns:a16="http://schemas.microsoft.com/office/drawing/2014/main" id="{13787EB6-151E-401F-847D-472510694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438860" y="1093020"/>
          <a:ext cx="1323516" cy="47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Dynics/Distributor%20Price%20Lists/DYNICS/DYNICS%20Price%20List%20-%20PUBLIC%20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-BTMI"/>
      <sheetName val="SW-BTMI"/>
      <sheetName val="XY-PIX"/>
      <sheetName val="VERTISTAND"/>
      <sheetName val="UW37-SINGLE"/>
      <sheetName val="UW37-DOUBLE"/>
      <sheetName val="CW-SINGLE"/>
      <sheetName val="CW-DOUBLE"/>
      <sheetName val="LW-SINGLE"/>
      <sheetName val="LW-DOUBLE"/>
      <sheetName val="VW"/>
      <sheetName val="AW"/>
      <sheetName val="PXP-PXL"/>
      <sheetName val="PWS"/>
      <sheetName val="ACP"/>
      <sheetName val="COMPON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E4FED-ED03-45B7-A036-922A623EBC3B}">
  <sheetPr>
    <pageSetUpPr fitToPage="1"/>
  </sheetPr>
  <dimension ref="A2:AF11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0.85546875" style="1" customWidth="1"/>
    <col min="25" max="25" width="6.7109375" style="1" customWidth="1"/>
    <col min="26" max="26" width="0.85546875" style="1" customWidth="1"/>
    <col min="27" max="27" width="10.7109375" style="1" customWidth="1"/>
    <col min="28" max="28" width="1.42578125" style="1" customWidth="1"/>
    <col min="29" max="29" width="9.42578125" style="1" customWidth="1"/>
    <col min="30" max="16384" width="9.140625" style="1"/>
  </cols>
  <sheetData>
    <row r="2" spans="1:32" ht="18" x14ac:dyDescent="0.2">
      <c r="E2" s="77" t="s">
        <v>83</v>
      </c>
      <c r="AC2" s="76"/>
    </row>
    <row r="4" spans="1:32" ht="2.2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4"/>
      <c r="AA4" s="74"/>
      <c r="AB4" s="74"/>
      <c r="AC4" s="72"/>
    </row>
    <row r="5" spans="1:32" ht="18" customHeight="1" x14ac:dyDescent="0.2">
      <c r="A5" s="72"/>
      <c r="B5" s="72"/>
      <c r="C5" s="72"/>
      <c r="D5" s="72"/>
      <c r="E5" s="73" t="s">
        <v>82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</row>
    <row r="6" spans="1:32" x14ac:dyDescent="0.2">
      <c r="A6" s="66"/>
      <c r="B6" s="66"/>
      <c r="C6" s="66"/>
      <c r="D6" s="66"/>
    </row>
    <row r="7" spans="1:32" ht="21" customHeight="1" x14ac:dyDescent="0.2">
      <c r="A7" s="66"/>
      <c r="B7" s="66"/>
      <c r="C7" s="66"/>
      <c r="D7" s="66"/>
    </row>
    <row r="8" spans="1:32" ht="3" customHeight="1" x14ac:dyDescent="0.2">
      <c r="A8" s="66"/>
      <c r="B8" s="66"/>
      <c r="C8" s="66"/>
      <c r="D8" s="66"/>
      <c r="E8" s="64"/>
      <c r="F8" s="64"/>
      <c r="G8" s="64"/>
      <c r="H8" s="64"/>
      <c r="I8" s="64"/>
      <c r="J8" s="64"/>
      <c r="K8" s="64"/>
      <c r="L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</row>
    <row r="9" spans="1:32" ht="12.75" customHeight="1" x14ac:dyDescent="0.2">
      <c r="A9" s="66"/>
      <c r="B9" s="66"/>
      <c r="C9" s="66"/>
      <c r="D9" s="66"/>
      <c r="E9" s="71"/>
      <c r="G9" s="68"/>
      <c r="I9" s="69"/>
      <c r="K9" s="70"/>
      <c r="M9" s="69"/>
      <c r="O9" s="68"/>
      <c r="Q9" s="69"/>
      <c r="S9" s="68"/>
      <c r="U9" s="69"/>
      <c r="W9" s="68"/>
    </row>
    <row r="10" spans="1:32" ht="12.75" customHeight="1" x14ac:dyDescent="0.2">
      <c r="A10" s="66"/>
      <c r="B10" s="66"/>
      <c r="C10" s="66"/>
      <c r="D10" s="66"/>
      <c r="E10" s="71"/>
      <c r="G10" s="68"/>
      <c r="I10" s="69"/>
      <c r="K10" s="70"/>
      <c r="M10" s="69"/>
      <c r="O10" s="68"/>
      <c r="Q10" s="69"/>
      <c r="S10" s="68"/>
      <c r="U10" s="69"/>
      <c r="W10" s="68"/>
    </row>
    <row r="11" spans="1:32" ht="3" customHeight="1" x14ac:dyDescent="0.2">
      <c r="A11" s="66"/>
      <c r="B11" s="66"/>
      <c r="C11" s="66"/>
      <c r="D11" s="66"/>
      <c r="E11" s="62"/>
      <c r="G11" s="61"/>
      <c r="I11" s="62"/>
      <c r="K11" s="61"/>
      <c r="M11" s="62"/>
      <c r="O11" s="61"/>
      <c r="Q11" s="62"/>
      <c r="S11" s="61"/>
      <c r="U11" s="62"/>
      <c r="W11" s="67"/>
    </row>
    <row r="12" spans="1:32" ht="12.75" customHeight="1" x14ac:dyDescent="0.2">
      <c r="A12" s="66"/>
      <c r="B12" s="66"/>
      <c r="C12" s="66"/>
      <c r="D12" s="66"/>
      <c r="E12" s="62"/>
      <c r="G12" s="61"/>
      <c r="I12" s="62"/>
      <c r="K12" s="61"/>
      <c r="M12" s="62"/>
      <c r="O12" s="61"/>
      <c r="Q12" s="62"/>
      <c r="S12" s="61"/>
      <c r="U12" s="62"/>
      <c r="W12" s="61"/>
      <c r="AA12" s="65"/>
      <c r="AB12" s="60"/>
    </row>
    <row r="13" spans="1:32" ht="37.5" customHeight="1" x14ac:dyDescent="0.2">
      <c r="A13" s="64"/>
      <c r="B13" s="63"/>
      <c r="C13" s="63"/>
      <c r="D13" s="63"/>
      <c r="E13" s="62"/>
      <c r="G13" s="61"/>
      <c r="I13" s="62"/>
      <c r="K13" s="61"/>
      <c r="M13" s="62"/>
      <c r="O13" s="61"/>
      <c r="Q13" s="62"/>
      <c r="S13" s="61"/>
      <c r="U13" s="62"/>
      <c r="W13" s="61"/>
      <c r="Z13" s="60"/>
    </row>
    <row r="14" spans="1:32" x14ac:dyDescent="0.2">
      <c r="C14" s="31" t="s">
        <v>81</v>
      </c>
      <c r="E14" s="39"/>
      <c r="G14" s="33"/>
      <c r="I14" s="39"/>
      <c r="K14" s="33"/>
      <c r="M14" s="39"/>
      <c r="O14" s="33"/>
      <c r="Q14" s="39"/>
      <c r="S14" s="33"/>
      <c r="U14" s="39"/>
      <c r="W14" s="33"/>
    </row>
    <row r="15" spans="1:32" x14ac:dyDescent="0.2">
      <c r="B15" s="59"/>
      <c r="C15" s="53" t="s">
        <v>79</v>
      </c>
      <c r="D15" s="41" t="s">
        <v>80</v>
      </c>
      <c r="E15" s="39"/>
      <c r="G15" s="33"/>
      <c r="I15" s="39"/>
      <c r="K15" s="33"/>
      <c r="M15" s="39"/>
      <c r="O15" s="33"/>
      <c r="Q15" s="39"/>
      <c r="S15" s="33"/>
      <c r="U15" s="39"/>
      <c r="W15" s="33"/>
      <c r="AA15" s="58" t="s">
        <v>79</v>
      </c>
      <c r="AB15" s="58" t="s">
        <v>76</v>
      </c>
      <c r="AC15" s="57"/>
      <c r="AD15" s="56"/>
      <c r="AE15" s="56"/>
      <c r="AF15" s="55"/>
    </row>
    <row r="16" spans="1:32" x14ac:dyDescent="0.2">
      <c r="B16" s="59"/>
      <c r="C16" s="53" t="s">
        <v>77</v>
      </c>
      <c r="D16" s="41" t="s">
        <v>78</v>
      </c>
      <c r="E16" s="39"/>
      <c r="G16" s="33"/>
      <c r="I16" s="39"/>
      <c r="K16" s="33"/>
      <c r="M16" s="39"/>
      <c r="O16" s="33"/>
      <c r="Q16" s="39"/>
      <c r="S16" s="33"/>
      <c r="U16" s="39"/>
      <c r="W16" s="33"/>
      <c r="AA16" s="58" t="s">
        <v>77</v>
      </c>
      <c r="AB16" s="58" t="s">
        <v>76</v>
      </c>
      <c r="AC16" s="57"/>
      <c r="AD16" s="56"/>
      <c r="AE16" s="56"/>
      <c r="AF16" s="55"/>
    </row>
    <row r="17" spans="2:32" x14ac:dyDescent="0.2">
      <c r="B17" s="59"/>
      <c r="C17" s="53" t="s">
        <v>74</v>
      </c>
      <c r="D17" s="41" t="s">
        <v>75</v>
      </c>
      <c r="E17" s="39"/>
      <c r="G17" s="33"/>
      <c r="I17" s="39"/>
      <c r="K17" s="33"/>
      <c r="M17" s="39"/>
      <c r="O17" s="33"/>
      <c r="Q17" s="39"/>
      <c r="S17" s="33"/>
      <c r="U17" s="39"/>
      <c r="W17" s="33"/>
      <c r="AA17" s="58" t="s">
        <v>74</v>
      </c>
      <c r="AB17" s="58" t="s">
        <v>71</v>
      </c>
      <c r="AC17" s="57"/>
      <c r="AD17" s="56"/>
      <c r="AE17" s="56"/>
      <c r="AF17" s="55"/>
    </row>
    <row r="18" spans="2:32" x14ac:dyDescent="0.2">
      <c r="B18" s="59"/>
      <c r="C18" s="53" t="s">
        <v>72</v>
      </c>
      <c r="D18" s="41" t="s">
        <v>73</v>
      </c>
      <c r="E18" s="39"/>
      <c r="G18" s="33"/>
      <c r="I18" s="39"/>
      <c r="K18" s="33"/>
      <c r="M18" s="39"/>
      <c r="O18" s="33"/>
      <c r="Q18" s="39"/>
      <c r="S18" s="33"/>
      <c r="U18" s="39"/>
      <c r="W18" s="33"/>
      <c r="AA18" s="58" t="s">
        <v>72</v>
      </c>
      <c r="AB18" s="58" t="s">
        <v>71</v>
      </c>
      <c r="AC18" s="57"/>
      <c r="AD18" s="56"/>
      <c r="AE18" s="56"/>
      <c r="AF18" s="55"/>
    </row>
    <row r="19" spans="2:32" ht="15" customHeight="1" x14ac:dyDescent="0.2">
      <c r="B19" s="28"/>
      <c r="C19" s="29"/>
      <c r="D19" s="28"/>
      <c r="G19" s="33"/>
      <c r="I19" s="39"/>
      <c r="K19" s="33"/>
      <c r="M19" s="39"/>
      <c r="O19" s="33"/>
      <c r="Q19" s="39"/>
      <c r="S19" s="33"/>
      <c r="U19" s="39"/>
      <c r="W19" s="33"/>
      <c r="AA19" s="55"/>
      <c r="AB19" s="55"/>
      <c r="AC19" s="55"/>
      <c r="AD19" s="55"/>
      <c r="AE19" s="55"/>
      <c r="AF19" s="55"/>
    </row>
    <row r="20" spans="2:32" x14ac:dyDescent="0.2">
      <c r="C20" s="31" t="s">
        <v>70</v>
      </c>
      <c r="D20" s="31"/>
      <c r="G20" s="33"/>
      <c r="I20" s="39"/>
      <c r="K20" s="33"/>
      <c r="M20" s="39"/>
      <c r="O20" s="33"/>
      <c r="Q20" s="39"/>
      <c r="S20" s="33"/>
      <c r="U20" s="39"/>
      <c r="W20" s="33"/>
      <c r="AA20" s="55"/>
      <c r="AB20" s="55"/>
      <c r="AC20" s="55"/>
      <c r="AD20" s="55"/>
      <c r="AE20" s="55"/>
      <c r="AF20" s="55"/>
    </row>
    <row r="21" spans="2:32" x14ac:dyDescent="0.2">
      <c r="B21" s="36"/>
      <c r="C21" s="54" t="s">
        <v>69</v>
      </c>
      <c r="D21" s="34" t="s">
        <v>68</v>
      </c>
      <c r="E21" s="33"/>
      <c r="F21" s="33"/>
      <c r="G21" s="33"/>
      <c r="I21" s="39"/>
      <c r="K21" s="33"/>
      <c r="M21" s="39"/>
      <c r="O21" s="33"/>
      <c r="Q21" s="39"/>
      <c r="S21" s="33"/>
      <c r="U21" s="39"/>
      <c r="W21" s="33"/>
    </row>
    <row r="22" spans="2:32" ht="14.25" customHeight="1" x14ac:dyDescent="0.2">
      <c r="B22" s="36"/>
      <c r="C22" s="54" t="s">
        <v>34</v>
      </c>
      <c r="D22" s="34" t="s">
        <v>67</v>
      </c>
      <c r="E22" s="33"/>
      <c r="F22" s="33"/>
      <c r="G22" s="33"/>
      <c r="I22" s="39"/>
      <c r="K22" s="33"/>
      <c r="M22" s="39"/>
      <c r="O22" s="33"/>
      <c r="Q22" s="39"/>
      <c r="S22" s="33"/>
      <c r="U22" s="39"/>
      <c r="W22" s="33"/>
    </row>
    <row r="23" spans="2:32" ht="15" customHeight="1" x14ac:dyDescent="0.2">
      <c r="B23" s="28"/>
      <c r="C23" s="29"/>
      <c r="D23" s="28"/>
      <c r="I23" s="39"/>
      <c r="K23" s="33"/>
      <c r="M23" s="39"/>
      <c r="O23" s="33"/>
      <c r="Q23" s="39"/>
      <c r="S23" s="33"/>
      <c r="U23" s="39"/>
      <c r="W23" s="33"/>
    </row>
    <row r="24" spans="2:32" ht="14.25" customHeight="1" x14ac:dyDescent="0.2">
      <c r="C24" s="31" t="s">
        <v>66</v>
      </c>
      <c r="D24" s="52"/>
      <c r="E24" s="31"/>
      <c r="F24" s="31"/>
      <c r="I24" s="39"/>
      <c r="K24" s="33"/>
      <c r="M24" s="39"/>
      <c r="O24" s="33"/>
      <c r="Q24" s="39"/>
      <c r="S24" s="33"/>
      <c r="U24" s="39"/>
      <c r="W24" s="33"/>
    </row>
    <row r="25" spans="2:32" ht="14.25" customHeight="1" x14ac:dyDescent="0.2">
      <c r="B25" s="43"/>
      <c r="C25" s="53" t="s">
        <v>64</v>
      </c>
      <c r="D25" s="41" t="s">
        <v>65</v>
      </c>
      <c r="E25" s="39"/>
      <c r="F25" s="39"/>
      <c r="G25" s="39"/>
      <c r="H25" s="39"/>
      <c r="I25" s="39"/>
      <c r="K25" s="33"/>
      <c r="M25" s="39"/>
      <c r="O25" s="33"/>
      <c r="Q25" s="39"/>
      <c r="S25" s="33"/>
      <c r="U25" s="39"/>
      <c r="W25" s="33"/>
      <c r="AA25" s="32" t="s">
        <v>64</v>
      </c>
    </row>
    <row r="26" spans="2:32" ht="14.25" customHeight="1" x14ac:dyDescent="0.2">
      <c r="B26" s="43"/>
      <c r="C26" s="53" t="s">
        <v>30</v>
      </c>
      <c r="D26" s="41" t="s">
        <v>63</v>
      </c>
      <c r="E26" s="39"/>
      <c r="F26" s="39"/>
      <c r="G26" s="39"/>
      <c r="H26" s="39"/>
      <c r="I26" s="39"/>
      <c r="K26" s="33"/>
      <c r="M26" s="39"/>
      <c r="O26" s="33"/>
      <c r="Q26" s="39"/>
      <c r="S26" s="33"/>
      <c r="U26" s="39"/>
      <c r="W26" s="33"/>
      <c r="AA26" s="32" t="s">
        <v>30</v>
      </c>
    </row>
    <row r="27" spans="2:32" ht="15" customHeight="1" x14ac:dyDescent="0.2">
      <c r="B27" s="28"/>
      <c r="C27" s="29"/>
      <c r="D27" s="28"/>
      <c r="K27" s="33"/>
      <c r="M27" s="39"/>
      <c r="O27" s="33"/>
      <c r="Q27" s="39"/>
      <c r="S27" s="33"/>
      <c r="U27" s="39"/>
      <c r="W27" s="33"/>
    </row>
    <row r="28" spans="2:32" ht="14.25" customHeight="1" x14ac:dyDescent="0.2">
      <c r="C28" s="31" t="s">
        <v>62</v>
      </c>
      <c r="D28" s="52"/>
      <c r="K28" s="33"/>
      <c r="M28" s="39"/>
      <c r="O28" s="33"/>
      <c r="Q28" s="39"/>
      <c r="S28" s="33"/>
      <c r="U28" s="39"/>
      <c r="W28" s="33"/>
    </row>
    <row r="29" spans="2:32" ht="14.25" customHeight="1" x14ac:dyDescent="0.2">
      <c r="B29" s="51"/>
      <c r="C29" s="50" t="s">
        <v>60</v>
      </c>
      <c r="D29" s="34" t="s">
        <v>61</v>
      </c>
      <c r="E29" s="49"/>
      <c r="F29" s="33"/>
      <c r="G29" s="33"/>
      <c r="H29" s="33"/>
      <c r="I29" s="33"/>
      <c r="J29" s="33"/>
      <c r="K29" s="33"/>
      <c r="M29" s="39"/>
      <c r="O29" s="33"/>
      <c r="Q29" s="39"/>
      <c r="S29" s="33"/>
      <c r="U29" s="39"/>
      <c r="W29" s="33"/>
      <c r="AA29" s="32" t="s">
        <v>60</v>
      </c>
    </row>
    <row r="30" spans="2:32" ht="15" customHeight="1" x14ac:dyDescent="0.2">
      <c r="B30" s="28"/>
      <c r="C30" s="29"/>
      <c r="D30" s="28"/>
      <c r="M30" s="39"/>
      <c r="O30" s="33"/>
      <c r="Q30" s="39"/>
      <c r="S30" s="33"/>
      <c r="U30" s="39"/>
      <c r="W30" s="33"/>
      <c r="AA30" s="32"/>
      <c r="AB30" s="32"/>
    </row>
    <row r="31" spans="2:32" ht="15" customHeight="1" x14ac:dyDescent="0.2">
      <c r="B31" s="28"/>
      <c r="C31" s="31" t="s">
        <v>59</v>
      </c>
      <c r="D31" s="28"/>
      <c r="M31" s="39"/>
      <c r="O31" s="33"/>
      <c r="Q31" s="39"/>
      <c r="S31" s="33"/>
      <c r="U31" s="39"/>
      <c r="W31" s="33"/>
      <c r="AA31" s="32"/>
      <c r="AB31" s="32"/>
    </row>
    <row r="32" spans="2:32" ht="15" customHeight="1" x14ac:dyDescent="0.2">
      <c r="B32" s="42"/>
      <c r="C32" s="42" t="s">
        <v>57</v>
      </c>
      <c r="D32" s="41" t="s">
        <v>58</v>
      </c>
      <c r="E32" s="48"/>
      <c r="F32" s="39"/>
      <c r="G32" s="39"/>
      <c r="H32" s="39"/>
      <c r="I32" s="39"/>
      <c r="J32" s="39"/>
      <c r="K32" s="39"/>
      <c r="L32" s="39"/>
      <c r="M32" s="39"/>
      <c r="O32" s="33"/>
      <c r="Q32" s="39"/>
      <c r="S32" s="33"/>
      <c r="U32" s="39"/>
      <c r="W32" s="33"/>
      <c r="AA32" s="32" t="s">
        <v>57</v>
      </c>
      <c r="AB32" s="32"/>
    </row>
    <row r="33" spans="2:28" ht="15" customHeight="1" x14ac:dyDescent="0.2">
      <c r="B33" s="43"/>
      <c r="C33" s="42" t="s">
        <v>56</v>
      </c>
      <c r="D33" s="41" t="s">
        <v>55</v>
      </c>
      <c r="E33" s="48" t="s">
        <v>54</v>
      </c>
      <c r="F33" s="39"/>
      <c r="G33" s="39"/>
      <c r="H33" s="39"/>
      <c r="I33" s="39"/>
      <c r="J33" s="39"/>
      <c r="K33" s="39"/>
      <c r="L33" s="39"/>
      <c r="M33" s="39"/>
      <c r="O33" s="33"/>
      <c r="Q33" s="39"/>
      <c r="S33" s="33"/>
      <c r="U33" s="39"/>
      <c r="W33" s="33"/>
      <c r="AA33" s="32" t="str">
        <f>IF(E9="PV12","A",IF(E9="PV15","A",""))</f>
        <v/>
      </c>
      <c r="AB33" s="32"/>
    </row>
    <row r="34" spans="2:28" ht="15" customHeight="1" x14ac:dyDescent="0.2">
      <c r="B34" s="28"/>
      <c r="C34" s="29"/>
      <c r="D34" s="28"/>
      <c r="O34" s="33"/>
      <c r="Q34" s="39"/>
      <c r="S34" s="33"/>
      <c r="U34" s="39"/>
      <c r="W34" s="33"/>
      <c r="AA34" s="32"/>
      <c r="AB34" s="32"/>
    </row>
    <row r="35" spans="2:28" ht="14.25" customHeight="1" x14ac:dyDescent="0.2">
      <c r="C35" s="31" t="s">
        <v>53</v>
      </c>
      <c r="O35" s="33"/>
      <c r="Q35" s="39"/>
      <c r="S35" s="33"/>
      <c r="U35" s="39"/>
      <c r="W35" s="33"/>
      <c r="AA35" s="47"/>
      <c r="AB35" s="32"/>
    </row>
    <row r="36" spans="2:28" ht="24" customHeight="1" x14ac:dyDescent="0.2">
      <c r="B36" s="35"/>
      <c r="C36" s="35" t="s">
        <v>51</v>
      </c>
      <c r="D36" s="46" t="s">
        <v>52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Q36" s="39"/>
      <c r="S36" s="33"/>
      <c r="U36" s="39"/>
      <c r="W36" s="33"/>
      <c r="AA36" s="32" t="s">
        <v>51</v>
      </c>
      <c r="AB36" s="32"/>
    </row>
    <row r="37" spans="2:28" ht="15" customHeight="1" x14ac:dyDescent="0.2">
      <c r="B37" s="28"/>
      <c r="C37" s="29"/>
      <c r="D37" s="28"/>
      <c r="Q37" s="39"/>
      <c r="S37" s="33"/>
      <c r="U37" s="39"/>
      <c r="W37" s="33"/>
      <c r="AA37" s="32"/>
      <c r="AB37" s="32"/>
    </row>
    <row r="38" spans="2:28" x14ac:dyDescent="0.2">
      <c r="C38" s="31" t="s">
        <v>50</v>
      </c>
      <c r="Q38" s="39"/>
      <c r="S38" s="33"/>
      <c r="U38" s="39"/>
      <c r="W38" s="33"/>
      <c r="AA38" s="32"/>
      <c r="AB38" s="32"/>
    </row>
    <row r="39" spans="2:28" x14ac:dyDescent="0.2">
      <c r="B39" s="43"/>
      <c r="C39" s="42" t="s">
        <v>48</v>
      </c>
      <c r="D39" s="41" t="s">
        <v>49</v>
      </c>
      <c r="E39" s="45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S39" s="33"/>
      <c r="U39" s="39"/>
      <c r="W39" s="33"/>
      <c r="AA39" s="32" t="s">
        <v>48</v>
      </c>
      <c r="AB39" s="32"/>
    </row>
    <row r="40" spans="2:28" ht="15" customHeight="1" x14ac:dyDescent="0.2">
      <c r="B40" s="28"/>
      <c r="C40" s="29"/>
      <c r="D40" s="28"/>
      <c r="S40" s="33"/>
      <c r="U40" s="39"/>
      <c r="W40" s="33"/>
      <c r="AA40" s="32"/>
      <c r="AB40" s="32"/>
    </row>
    <row r="41" spans="2:28" x14ac:dyDescent="0.2">
      <c r="C41" s="31" t="s">
        <v>47</v>
      </c>
      <c r="S41" s="33"/>
      <c r="U41" s="39"/>
      <c r="W41" s="33"/>
      <c r="AA41" s="32"/>
      <c r="AB41" s="32"/>
    </row>
    <row r="42" spans="2:28" x14ac:dyDescent="0.2">
      <c r="B42" s="36"/>
      <c r="C42" s="35" t="s">
        <v>16</v>
      </c>
      <c r="D42" s="34" t="s">
        <v>46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U42" s="39"/>
      <c r="W42" s="33"/>
      <c r="AA42" s="32" t="s">
        <v>16</v>
      </c>
      <c r="AB42" s="32"/>
    </row>
    <row r="43" spans="2:28" x14ac:dyDescent="0.2">
      <c r="B43" s="36"/>
      <c r="C43" s="35" t="s">
        <v>44</v>
      </c>
      <c r="D43" s="34" t="s">
        <v>45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U43" s="39"/>
      <c r="W43" s="33"/>
      <c r="AA43" s="32" t="s">
        <v>44</v>
      </c>
      <c r="AB43" s="32"/>
    </row>
    <row r="44" spans="2:28" x14ac:dyDescent="0.2">
      <c r="B44" s="36"/>
      <c r="C44" s="35" t="s">
        <v>42</v>
      </c>
      <c r="D44" s="34" t="s">
        <v>43</v>
      </c>
      <c r="E44" s="4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U44" s="39"/>
      <c r="W44" s="33"/>
      <c r="AA44" s="32" t="s">
        <v>42</v>
      </c>
      <c r="AB44" s="32"/>
    </row>
    <row r="45" spans="2:28" x14ac:dyDescent="0.2">
      <c r="B45" s="36"/>
      <c r="C45" s="35" t="s">
        <v>40</v>
      </c>
      <c r="D45" s="34" t="s">
        <v>41</v>
      </c>
      <c r="E45" s="44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U45" s="39"/>
      <c r="W45" s="33"/>
      <c r="AA45" s="32" t="s">
        <v>40</v>
      </c>
      <c r="AB45" s="32"/>
    </row>
    <row r="46" spans="2:28" x14ac:dyDescent="0.2">
      <c r="B46" s="36"/>
      <c r="C46" s="35" t="s">
        <v>38</v>
      </c>
      <c r="D46" s="34" t="s">
        <v>39</v>
      </c>
      <c r="E46" s="44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U46" s="39"/>
      <c r="W46" s="33"/>
      <c r="AA46" s="32" t="s">
        <v>38</v>
      </c>
      <c r="AB46" s="32"/>
    </row>
    <row r="47" spans="2:28" x14ac:dyDescent="0.2">
      <c r="B47" s="36"/>
      <c r="C47" s="35" t="s">
        <v>36</v>
      </c>
      <c r="D47" s="34" t="s">
        <v>37</v>
      </c>
      <c r="E47" s="4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U47" s="39"/>
      <c r="W47" s="33"/>
      <c r="AA47" s="32" t="s">
        <v>36</v>
      </c>
      <c r="AB47" s="32"/>
    </row>
    <row r="48" spans="2:28" ht="15" customHeight="1" x14ac:dyDescent="0.2">
      <c r="B48" s="28"/>
      <c r="C48" s="29"/>
      <c r="D48" s="28"/>
      <c r="U48" s="39"/>
      <c r="W48" s="33"/>
      <c r="AA48" s="32"/>
      <c r="AB48" s="32"/>
    </row>
    <row r="49" spans="2:28" x14ac:dyDescent="0.2">
      <c r="C49" s="31" t="s">
        <v>35</v>
      </c>
      <c r="U49" s="39"/>
      <c r="W49" s="33"/>
      <c r="AA49" s="32"/>
      <c r="AB49" s="32"/>
    </row>
    <row r="50" spans="2:28" x14ac:dyDescent="0.2">
      <c r="B50" s="43"/>
      <c r="C50" s="42" t="s">
        <v>34</v>
      </c>
      <c r="D50" s="41" t="s">
        <v>33</v>
      </c>
      <c r="E50" s="40" t="s">
        <v>32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W50" s="33"/>
      <c r="AA50" s="32" t="str">
        <f>IF(S9="W76","S",IF(S9="E76","S",IF(S9="LUB","S","")))</f>
        <v/>
      </c>
      <c r="AB50" s="32"/>
    </row>
    <row r="51" spans="2:28" x14ac:dyDescent="0.2">
      <c r="B51" s="43"/>
      <c r="C51" s="42" t="s">
        <v>30</v>
      </c>
      <c r="D51" s="41" t="s">
        <v>31</v>
      </c>
      <c r="E51" s="40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W51" s="33"/>
      <c r="AA51" s="32" t="s">
        <v>30</v>
      </c>
      <c r="AB51" s="32"/>
    </row>
    <row r="52" spans="2:28" ht="15" customHeight="1" x14ac:dyDescent="0.2">
      <c r="B52" s="28"/>
      <c r="C52" s="29"/>
      <c r="D52" s="28"/>
      <c r="W52" s="33"/>
      <c r="AA52" s="32"/>
      <c r="AB52" s="32"/>
    </row>
    <row r="53" spans="2:28" x14ac:dyDescent="0.2">
      <c r="C53" s="31" t="s">
        <v>29</v>
      </c>
      <c r="W53" s="33"/>
      <c r="AA53" s="32"/>
      <c r="AB53" s="32"/>
    </row>
    <row r="54" spans="2:28" x14ac:dyDescent="0.2">
      <c r="B54" s="36"/>
      <c r="C54" s="35" t="s">
        <v>28</v>
      </c>
      <c r="D54" s="34" t="s">
        <v>27</v>
      </c>
      <c r="E54" s="38" t="s">
        <v>26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AA54" s="32" t="str">
        <f>"M3"</f>
        <v>M3</v>
      </c>
      <c r="AB54" s="32"/>
    </row>
    <row r="55" spans="2:28" x14ac:dyDescent="0.2">
      <c r="B55" s="36"/>
      <c r="C55" s="35" t="s">
        <v>25</v>
      </c>
      <c r="D55" s="34" t="s">
        <v>24</v>
      </c>
      <c r="E55" s="37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AA55" s="32" t="str">
        <f>IF(E9&lt;&gt;"PV15","","EB")</f>
        <v/>
      </c>
      <c r="AB55" s="32"/>
    </row>
    <row r="56" spans="2:28" x14ac:dyDescent="0.2">
      <c r="B56" s="36"/>
      <c r="C56" s="35" t="s">
        <v>23</v>
      </c>
      <c r="D56" s="34" t="s">
        <v>22</v>
      </c>
      <c r="E56" s="37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AA56" s="32" t="str">
        <f>IF(E9&lt;&gt;"PV15","","EK")</f>
        <v/>
      </c>
      <c r="AB56" s="32"/>
    </row>
    <row r="57" spans="2:28" x14ac:dyDescent="0.2">
      <c r="B57" s="36"/>
      <c r="C57" s="35" t="s">
        <v>21</v>
      </c>
      <c r="D57" s="34" t="s">
        <v>20</v>
      </c>
      <c r="E57" s="37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AA57" s="32" t="str">
        <f>IF(E9&lt;&gt;"PV15","","EL")</f>
        <v/>
      </c>
      <c r="AB57" s="32"/>
    </row>
    <row r="58" spans="2:28" x14ac:dyDescent="0.2">
      <c r="B58" s="36"/>
      <c r="C58" s="35" t="s">
        <v>19</v>
      </c>
      <c r="D58" s="34" t="s">
        <v>18</v>
      </c>
      <c r="E58" s="37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AA58" s="32" t="str">
        <f>IF(E9&lt;&gt;"PV15","","EM")</f>
        <v/>
      </c>
      <c r="AB58" s="32"/>
    </row>
    <row r="59" spans="2:28" x14ac:dyDescent="0.2">
      <c r="B59" s="36"/>
      <c r="C59" s="35" t="s">
        <v>16</v>
      </c>
      <c r="D59" s="34" t="s">
        <v>17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AA59" s="32" t="s">
        <v>16</v>
      </c>
      <c r="AB59" s="32"/>
    </row>
    <row r="60" spans="2:28" ht="15" customHeight="1" x14ac:dyDescent="0.2">
      <c r="B60" s="28"/>
      <c r="C60" s="29"/>
      <c r="D60" s="28"/>
      <c r="AA60" s="32"/>
      <c r="AB60" s="32"/>
    </row>
    <row r="61" spans="2:28" x14ac:dyDescent="0.2">
      <c r="C61" s="31"/>
      <c r="AA61" s="32"/>
      <c r="AB61" s="32"/>
    </row>
    <row r="62" spans="2:28" x14ac:dyDescent="0.2">
      <c r="C62" s="31"/>
      <c r="AA62" s="32"/>
      <c r="AB62" s="32"/>
    </row>
    <row r="63" spans="2:28" x14ac:dyDescent="0.2">
      <c r="C63" s="31"/>
      <c r="AA63" s="32"/>
    </row>
    <row r="64" spans="2:28" ht="15" customHeight="1" x14ac:dyDescent="0.2">
      <c r="B64" s="28"/>
      <c r="C64" s="29"/>
      <c r="D64" s="28"/>
    </row>
    <row r="65" spans="3:3" x14ac:dyDescent="0.2">
      <c r="C65" s="31"/>
    </row>
    <row r="66" spans="3:3" x14ac:dyDescent="0.2">
      <c r="C66" s="31"/>
    </row>
    <row r="67" spans="3:3" x14ac:dyDescent="0.2">
      <c r="C67" s="31"/>
    </row>
    <row r="68" spans="3:3" x14ac:dyDescent="0.2">
      <c r="C68" s="31"/>
    </row>
    <row r="69" spans="3:3" x14ac:dyDescent="0.2">
      <c r="C69" s="31"/>
    </row>
    <row r="70" spans="3:3" x14ac:dyDescent="0.2">
      <c r="C70" s="31"/>
    </row>
    <row r="71" spans="3:3" x14ac:dyDescent="0.2">
      <c r="C71" s="31"/>
    </row>
    <row r="72" spans="3:3" x14ac:dyDescent="0.2">
      <c r="C72" s="31"/>
    </row>
    <row r="73" spans="3:3" x14ac:dyDescent="0.2">
      <c r="C73" s="31"/>
    </row>
    <row r="74" spans="3:3" x14ac:dyDescent="0.2">
      <c r="C74" s="31"/>
    </row>
    <row r="75" spans="3:3" x14ac:dyDescent="0.2">
      <c r="C75" s="31"/>
    </row>
    <row r="76" spans="3:3" x14ac:dyDescent="0.2">
      <c r="C76" s="31"/>
    </row>
    <row r="77" spans="3:3" x14ac:dyDescent="0.2">
      <c r="C77" s="31"/>
    </row>
    <row r="78" spans="3:3" x14ac:dyDescent="0.2">
      <c r="C78" s="31"/>
    </row>
    <row r="79" spans="3:3" x14ac:dyDescent="0.2">
      <c r="C79" s="31"/>
    </row>
    <row r="80" spans="3:3" x14ac:dyDescent="0.2">
      <c r="C80" s="31"/>
    </row>
    <row r="81" spans="2:27" x14ac:dyDescent="0.2">
      <c r="C81" s="31"/>
    </row>
    <row r="82" spans="2:27" x14ac:dyDescent="0.2">
      <c r="C82" s="31"/>
    </row>
    <row r="83" spans="2:27" x14ac:dyDescent="0.2">
      <c r="C83" s="31"/>
    </row>
    <row r="84" spans="2:27" x14ac:dyDescent="0.2">
      <c r="C84" s="31"/>
    </row>
    <row r="85" spans="2:27" x14ac:dyDescent="0.2">
      <c r="C85" s="31"/>
    </row>
    <row r="86" spans="2:27" ht="12.75" customHeight="1" x14ac:dyDescent="0.2">
      <c r="B86" s="28"/>
      <c r="C86" s="29"/>
      <c r="D86" s="30"/>
    </row>
    <row r="87" spans="2:27" ht="12.75" customHeight="1" x14ac:dyDescent="0.2">
      <c r="B87" s="28"/>
      <c r="C87" s="29"/>
      <c r="D87" s="28"/>
    </row>
    <row r="88" spans="2:27" ht="12.75" customHeight="1" x14ac:dyDescent="0.2">
      <c r="B88" s="28"/>
      <c r="C88" s="29"/>
    </row>
    <row r="89" spans="2:27" ht="12.75" customHeight="1" x14ac:dyDescent="0.2">
      <c r="B89" s="28"/>
      <c r="C89" s="29"/>
      <c r="D89" s="28"/>
    </row>
    <row r="90" spans="2:27" ht="18" x14ac:dyDescent="0.25">
      <c r="B90" s="27" t="s">
        <v>15</v>
      </c>
      <c r="E90" s="24"/>
    </row>
    <row r="91" spans="2:27" ht="24" customHeight="1" thickBot="1" x14ac:dyDescent="0.25">
      <c r="B91" s="26" t="s">
        <v>14</v>
      </c>
      <c r="D91" s="25" t="str">
        <f>E9&amp;G9&amp;I9&amp;K9&amp;M9&amp;O9&amp;Q9&amp;S9&amp;U9&amp;W9</f>
        <v/>
      </c>
      <c r="F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2:27" ht="12.75" customHeight="1" thickBot="1" x14ac:dyDescent="0.25">
      <c r="B92" s="23" t="s">
        <v>13</v>
      </c>
      <c r="C92" s="22" t="s">
        <v>12</v>
      </c>
      <c r="D92" s="21" t="s">
        <v>11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19"/>
    </row>
    <row r="93" spans="2:27" ht="20.100000000000001" customHeight="1" x14ac:dyDescent="0.2">
      <c r="B93" s="18" t="s">
        <v>10</v>
      </c>
      <c r="C93" s="17">
        <f>E9</f>
        <v>0</v>
      </c>
      <c r="D93" s="16" t="e">
        <f>VLOOKUP(E9,C15:D18,2,FALSE)</f>
        <v>#N/A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5"/>
    </row>
    <row r="94" spans="2:27" ht="20.100000000000001" customHeight="1" x14ac:dyDescent="0.2">
      <c r="B94" s="12" t="s">
        <v>9</v>
      </c>
      <c r="C94" s="11">
        <f>G9</f>
        <v>0</v>
      </c>
      <c r="D94" s="10" t="e">
        <f>VLOOKUP(G9,C21:D22,2,FALSE)</f>
        <v>#N/A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4"/>
    </row>
    <row r="95" spans="2:27" ht="20.100000000000001" customHeight="1" x14ac:dyDescent="0.2">
      <c r="B95" s="12" t="s">
        <v>8</v>
      </c>
      <c r="C95" s="11">
        <f>I9</f>
        <v>0</v>
      </c>
      <c r="D95" s="10" t="e">
        <f>VLOOKUP(C95,C25:D26,2,FALSE)</f>
        <v>#N/A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9"/>
    </row>
    <row r="96" spans="2:27" ht="20.100000000000001" customHeight="1" x14ac:dyDescent="0.2">
      <c r="B96" s="12" t="s">
        <v>7</v>
      </c>
      <c r="C96" s="11">
        <f>K9</f>
        <v>0</v>
      </c>
      <c r="D96" s="10" t="e">
        <f>VLOOKUP(C96,C29:D29,2,FALSE)</f>
        <v>#N/A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9"/>
    </row>
    <row r="97" spans="2:27" ht="20.100000000000001" customHeight="1" x14ac:dyDescent="0.2">
      <c r="B97" s="12" t="s">
        <v>6</v>
      </c>
      <c r="C97" s="11">
        <f>M9</f>
        <v>0</v>
      </c>
      <c r="D97" s="10" t="e">
        <f>VLOOKUP(C97,C32:D33,2,FALSE)</f>
        <v>#N/A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9"/>
    </row>
    <row r="98" spans="2:27" ht="20.100000000000001" customHeight="1" x14ac:dyDescent="0.2">
      <c r="B98" s="12" t="s">
        <v>5</v>
      </c>
      <c r="C98" s="11">
        <f>O9</f>
        <v>0</v>
      </c>
      <c r="D98" s="10" t="e">
        <f>VLOOKUP(O9,C36:D36,2,FALSE)</f>
        <v>#N/A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9"/>
    </row>
    <row r="99" spans="2:27" ht="20.100000000000001" customHeight="1" x14ac:dyDescent="0.2">
      <c r="B99" s="12" t="s">
        <v>4</v>
      </c>
      <c r="C99" s="13">
        <f>Q9</f>
        <v>0</v>
      </c>
      <c r="D99" s="10" t="e">
        <f>VLOOKUP(Q9,C39:D39,2,FALSE)</f>
        <v>#N/A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9"/>
    </row>
    <row r="100" spans="2:27" ht="20.100000000000001" customHeight="1" x14ac:dyDescent="0.2">
      <c r="B100" s="12" t="s">
        <v>3</v>
      </c>
      <c r="C100" s="11">
        <f>S9</f>
        <v>0</v>
      </c>
      <c r="D100" s="10" t="e">
        <f>VLOOKUP(S9,C42:D47,2,FALSE)</f>
        <v>#N/A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9"/>
    </row>
    <row r="101" spans="2:27" ht="20.100000000000001" customHeight="1" x14ac:dyDescent="0.2">
      <c r="B101" s="12" t="s">
        <v>2</v>
      </c>
      <c r="C101" s="11">
        <f>U9</f>
        <v>0</v>
      </c>
      <c r="D101" s="10" t="e">
        <f>VLOOKUP(U9,C50:D51,2,FALSE)</f>
        <v>#N/A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9"/>
    </row>
    <row r="102" spans="2:27" ht="20.100000000000001" customHeight="1" x14ac:dyDescent="0.2">
      <c r="B102" s="12" t="s">
        <v>1</v>
      </c>
      <c r="C102" s="11">
        <f>W9</f>
        <v>0</v>
      </c>
      <c r="D102" s="10" t="e">
        <f>VLOOKUP(W9,C54:D59,2,FALSE)</f>
        <v>#N/A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9"/>
    </row>
    <row r="103" spans="2:27" ht="20.100000000000001" customHeight="1" x14ac:dyDescent="0.2">
      <c r="B103" s="12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9"/>
    </row>
    <row r="104" spans="2:27" ht="20.100000000000001" customHeight="1" x14ac:dyDescent="0.2">
      <c r="B104" s="12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9"/>
    </row>
    <row r="105" spans="2:27" ht="20.100000000000001" customHeight="1" x14ac:dyDescent="0.2">
      <c r="B105" s="12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9"/>
    </row>
    <row r="106" spans="2:27" ht="20.100000000000001" customHeight="1" x14ac:dyDescent="0.2">
      <c r="B106" s="12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9"/>
    </row>
    <row r="107" spans="2:27" ht="20.100000000000001" customHeight="1" x14ac:dyDescent="0.2">
      <c r="B107" s="12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9"/>
    </row>
    <row r="108" spans="2:27" ht="20.100000000000001" customHeight="1" thickBot="1" x14ac:dyDescent="0.25">
      <c r="B108" s="8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5"/>
    </row>
    <row r="109" spans="2:27" ht="22.5" customHeight="1" x14ac:dyDescent="0.2">
      <c r="E109" s="4" t="s">
        <v>0</v>
      </c>
      <c r="AA109" s="2"/>
    </row>
    <row r="110" spans="2:27" ht="22.5" customHeight="1" x14ac:dyDescent="0.2">
      <c r="O110" s="2"/>
      <c r="S110" s="3">
        <v>0.3</v>
      </c>
      <c r="AA110" s="2"/>
    </row>
  </sheetData>
  <sheetProtection algorithmName="SHA-512" hashValue="4Lxt6Cb2/XPa+jvQssFwP89BYM954ETSiulznl+Bn5U7rd60/pbLuLk/kEz2aZSS9TZqg+EM4yPA1zZSsZsyuA==" saltValue="HexKaxhBEyqj43IcR4pK8w==" spinCount="100000" sheet="1" objects="1" scenarios="1"/>
  <dataConsolidate function="countNums"/>
  <mergeCells count="14">
    <mergeCell ref="Q9:Q10"/>
    <mergeCell ref="S9:S10"/>
    <mergeCell ref="U9:U10"/>
    <mergeCell ref="W9:W10"/>
    <mergeCell ref="B13:D13"/>
    <mergeCell ref="D36:O36"/>
    <mergeCell ref="A4:Y4"/>
    <mergeCell ref="A6:D12"/>
    <mergeCell ref="E9:E10"/>
    <mergeCell ref="G9:G10"/>
    <mergeCell ref="I9:I10"/>
    <mergeCell ref="K9:K10"/>
    <mergeCell ref="M9:M10"/>
    <mergeCell ref="O9:O10"/>
  </mergeCells>
  <dataValidations count="10">
    <dataValidation type="list" allowBlank="1" showInputMessage="1" showErrorMessage="1" errorTitle="Invalid Data" error="Please select one option from the drop down list" sqref="I9:I10" xr:uid="{00000000-0002-0000-2400-000001000000}">
      <formula1>$AA$25:$AA$26</formula1>
    </dataValidation>
    <dataValidation type="list" allowBlank="1" showInputMessage="1" showErrorMessage="1" errorTitle="Invalid Data" error="Please select one option from the drop down list" sqref="S9:S10" xr:uid="{00000000-0002-0000-2400-000008000000}">
      <formula1>$AA$42:$AA$47</formula1>
    </dataValidation>
    <dataValidation type="list" allowBlank="1" showInputMessage="1" showErrorMessage="1" errorTitle="Invalid Data" error="Please select one option from the drop down list" sqref="K9:K10" xr:uid="{00000000-0002-0000-2400-000009000000}">
      <formula1>$AA$29:$AA$29</formula1>
    </dataValidation>
    <dataValidation type="list" allowBlank="1" showInputMessage="1" showErrorMessage="1" errorTitle="Invalid Data" error="Please select one option from the drop down list" sqref="W9:W10" xr:uid="{00000000-0002-0000-2400-000007000000}">
      <formula1>$AA$54:$AA$59</formula1>
    </dataValidation>
    <dataValidation type="list" allowBlank="1" showInputMessage="1" showErrorMessage="1" errorTitle="Invalid Data" error="Please select one option from the drop down list" sqref="U9:U10" xr:uid="{00000000-0002-0000-2400-000006000000}">
      <formula1>$AA$50:$AA$51</formula1>
    </dataValidation>
    <dataValidation type="list" allowBlank="1" showInputMessage="1" showErrorMessage="1" errorTitle="Invalid Data" error="Please select one option from the drop down list" sqref="M9:M10" xr:uid="{00000000-0002-0000-2400-000005000000}">
      <formula1>$AA$32:$AA$33</formula1>
    </dataValidation>
    <dataValidation type="list" allowBlank="1" showInputMessage="1" showErrorMessage="1" errorTitle="Invalid Data" error="Please select one option from the drop down list" sqref="Q9:Q10" xr:uid="{00000000-0002-0000-2400-000004000000}">
      <formula1>$AA$39:$AA$39</formula1>
    </dataValidation>
    <dataValidation type="list" allowBlank="1" showInputMessage="1" showErrorMessage="1" errorTitle="Invalid Data" error="Please select one option from the drop down list" sqref="O9:O10" xr:uid="{00000000-0002-0000-2400-000003000000}">
      <formula1>$AA$36:$AA$36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00000000-0002-0000-2400-000002000000}">
      <formula1>$C$15:$C$18</formula1>
    </dataValidation>
    <dataValidation type="list" allowBlank="1" showInputMessage="1" showErrorMessage="1" errorTitle="Invalid Data" error="Please select one option from the drop down list" sqref="G9:G10" xr:uid="{00000000-0002-0000-2400-000000000000}">
      <formula1>$C$21:$C$22</formula1>
    </dataValidation>
  </dataValidations>
  <printOptions horizontalCentered="1"/>
  <pageMargins left="0.5" right="0.25" top="0.25" bottom="0.65" header="0.5" footer="0.28000000000000003"/>
  <pageSetup scale="38" orientation="portrait" horizontalDpi="1200" verticalDpi="1200" r:id="rId1"/>
  <headerFooter alignWithMargins="0">
    <oddFooter>&amp;LPage: &amp;P, &amp;D&amp;C620 Technology Drive  ●   Ann Arbor, MI    ●    48108    ●    Ph.  734.677.6100   ●    Fax: 734.677.6105
&amp;"Arial,Bold"&amp;Uwww.dynics.com&amp;R&amp;"Impact,Regular"PV-BTMI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PV-BTMI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2019-11-18T19:11:18Z</dcterms:created>
  <dcterms:modified xsi:type="dcterms:W3CDTF">2019-11-18T19:11:32Z</dcterms:modified>
</cp:coreProperties>
</file>