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19 Individual PriceLists\"/>
    </mc:Choice>
  </mc:AlternateContent>
  <xr:revisionPtr revIDLastSave="0" documentId="8_{14C691C2-71FE-4172-AF9C-4EF3E5CC040F}" xr6:coauthVersionLast="45" xr6:coauthVersionMax="45" xr10:uidLastSave="{00000000-0000-0000-0000-000000000000}"/>
  <bookViews>
    <workbookView xWindow="-120" yWindow="-120" windowWidth="29040" windowHeight="17790" xr2:uid="{2D1F7D04-AFEA-403D-8542-4E89F06F6DA2}"/>
  </bookViews>
  <sheets>
    <sheet name="MINI" sheetId="1" r:id="rId1"/>
  </sheets>
  <externalReferences>
    <externalReference r:id="rId2"/>
  </externalReferences>
  <definedNames>
    <definedName name="BEZEL">#REF!</definedName>
    <definedName name="CHASSIS">#REF!</definedName>
    <definedName name="CPU">#REF!</definedName>
    <definedName name="DISPLAY">#REF!</definedName>
    <definedName name="LENS">#REF!</definedName>
    <definedName name="MEDIA">#REF!</definedName>
    <definedName name="MEMORY">#REF!</definedName>
    <definedName name="MONITORCHASSIS">#REF!</definedName>
    <definedName name="OPSYS">#REF!</definedName>
    <definedName name="OPTIONS">#REF!</definedName>
    <definedName name="PASSIVE">#REF!</definedName>
    <definedName name="POWER">#REF!</definedName>
    <definedName name="STORAGE">#REF!</definedName>
    <definedName name="SYSTEM">#REF!</definedName>
    <definedName name="TOUCHSCREEN">#REF!</definedName>
    <definedName name="VIDE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Y30" i="1"/>
  <c r="Y41" i="1"/>
  <c r="Y45" i="1"/>
  <c r="Y46" i="1"/>
  <c r="Y47" i="1"/>
  <c r="Y48" i="1"/>
  <c r="D91" i="1"/>
  <c r="C93" i="1"/>
  <c r="D93" i="1"/>
  <c r="C94" i="1"/>
  <c r="D94" i="1"/>
  <c r="C95" i="1"/>
  <c r="D95" i="1" s="1"/>
  <c r="C96" i="1"/>
  <c r="D96" i="1"/>
  <c r="C97" i="1"/>
  <c r="D97" i="1" s="1"/>
  <c r="C98" i="1"/>
  <c r="D98" i="1"/>
  <c r="C99" i="1"/>
  <c r="D99" i="1" s="1"/>
  <c r="C100" i="1"/>
  <c r="D100" i="1"/>
  <c r="C101" i="1"/>
  <c r="D101" i="1" s="1"/>
</calcChain>
</file>

<file path=xl/sharedStrings.xml><?xml version="1.0" encoding="utf-8"?>
<sst xmlns="http://schemas.openxmlformats.org/spreadsheetml/2006/main" count="94" uniqueCount="75">
  <si>
    <t xml:space="preserve">Please fax your order directly to your LOCAL DISTRIBUTOR or if one is not found fax it to 734.677.6105 or email it to sales@dynics.com </t>
  </si>
  <si>
    <t>ACC</t>
  </si>
  <si>
    <t>DRV</t>
  </si>
  <si>
    <t>RM</t>
  </si>
  <si>
    <t>OS</t>
  </si>
  <si>
    <t>CPU</t>
  </si>
  <si>
    <t>SYS</t>
  </si>
  <si>
    <t>PW</t>
  </si>
  <si>
    <t>MD</t>
  </si>
  <si>
    <t>CHS</t>
  </si>
  <si>
    <t>ORDER DESCRIPTION</t>
  </si>
  <si>
    <t>PART</t>
  </si>
  <si>
    <t>CODE</t>
  </si>
  <si>
    <t>Part Number:</t>
  </si>
  <si>
    <t>Your Order's Details:</t>
  </si>
  <si>
    <t>X</t>
  </si>
  <si>
    <t>No Accessory</t>
  </si>
  <si>
    <t>"-W"</t>
  </si>
  <si>
    <t>2.4/5 GHz Wireless 802.11 a/g/n</t>
  </si>
  <si>
    <t>-W</t>
  </si>
  <si>
    <t>ACCESSORIES</t>
  </si>
  <si>
    <t>XX</t>
  </si>
  <si>
    <t>No Internal Drive</t>
  </si>
  <si>
    <r>
      <t>Only available on</t>
    </r>
    <r>
      <rPr>
        <b/>
        <i/>
        <sz val="8"/>
        <rFont val="Tahoma"/>
        <family val="2"/>
      </rPr>
      <t xml:space="preserve"> BTM-E</t>
    </r>
  </si>
  <si>
    <t>480.0 GB 2.5" Solid-State Flash Drive SATA</t>
  </si>
  <si>
    <t>EK</t>
  </si>
  <si>
    <t>240.0 GB 2.5" Solid-State Flash Drive SATA</t>
  </si>
  <si>
    <t>EB</t>
  </si>
  <si>
    <t>1 TB 2.5" Hard Drive SATA</t>
  </si>
  <si>
    <t>N5</t>
  </si>
  <si>
    <r>
      <t>Only available on</t>
    </r>
    <r>
      <rPr>
        <b/>
        <i/>
        <sz val="8"/>
        <rFont val="Tahoma"/>
        <family val="2"/>
      </rPr>
      <t xml:space="preserve"> BTM-D, BTM-S &amp; BTM-X</t>
    </r>
    <r>
      <rPr>
        <i/>
        <sz val="8"/>
        <rFont val="Tahoma"/>
        <family val="2"/>
      </rPr>
      <t xml:space="preserve"> systems</t>
    </r>
  </si>
  <si>
    <t>240.0 GB Solid-State Flash Drive mSATA</t>
  </si>
  <si>
    <t>M3</t>
  </si>
  <si>
    <t>INTERNAL DRIVE</t>
  </si>
  <si>
    <t>T</t>
  </si>
  <si>
    <t>8.0 GB RAM DDR3</t>
  </si>
  <si>
    <r>
      <t>Not available with</t>
    </r>
    <r>
      <rPr>
        <b/>
        <i/>
        <sz val="8"/>
        <rFont val="Tahoma"/>
        <family val="2"/>
      </rPr>
      <t xml:space="preserve"> E10 or E19</t>
    </r>
    <r>
      <rPr>
        <i/>
        <sz val="8"/>
        <rFont val="Tahoma"/>
        <family val="2"/>
      </rPr>
      <t xml:space="preserve"> OS</t>
    </r>
  </si>
  <si>
    <t>4.0 GB RAM DDR3</t>
  </si>
  <si>
    <t>S</t>
  </si>
  <si>
    <t>MEMORY</t>
  </si>
  <si>
    <t>E19</t>
  </si>
  <si>
    <t>Windows 10 Enterprise 64-bit Version (IOT LTSC 2019)</t>
  </si>
  <si>
    <t>E10</t>
  </si>
  <si>
    <t>Windows 10 Enterprise 64-bit Version (IOT LTSB 2016)</t>
  </si>
  <si>
    <t>E76</t>
  </si>
  <si>
    <t>Windows 7 Embedded Standard - 64-bit Version</t>
  </si>
  <si>
    <t>W76</t>
  </si>
  <si>
    <t>Windows 7 Pro 64-bit Version</t>
  </si>
  <si>
    <t>LUB</t>
  </si>
  <si>
    <t>Linux Ubuntu</t>
  </si>
  <si>
    <t>No Operating System</t>
  </si>
  <si>
    <t>OPERATING SYSTEM</t>
  </si>
  <si>
    <t>Braswell Quad Core Celeron N3160, up to 2.24 GHz, 2MB Cache</t>
  </si>
  <si>
    <t>1A</t>
  </si>
  <si>
    <t>CPU CONFIGURATION</t>
  </si>
  <si>
    <t>JD</t>
  </si>
  <si>
    <t>SYSTEM COMPONENT CONFIGURATION</t>
  </si>
  <si>
    <t>Requires 24VDC in - 3-Pin Quick Disconnect Included or Barrel Connector on BTM-D</t>
  </si>
  <si>
    <t>D</t>
  </si>
  <si>
    <t>POWER SUPPLY</t>
  </si>
  <si>
    <t>Braswell: 2x 1Gb Ethernet, 4x USB 3.0, 2x USB 2.0, 1x DisplayPort, 1x HDMI, 1x RS232/422/485, 1x RS232, 2x Audio Jacks, DisplayPort to VGA Adapter Included</t>
  </si>
  <si>
    <t>IP50 Configuration (Ports described in board configuration)</t>
  </si>
  <si>
    <t>Braswell: 2x 1Gb Ethernet, 4x USB 3.0, 1x DisplayPort, 1x HDMI, 1x RS232/422/485, 1x RS232, 2x Audio Jacks, DisplayPort to VGA Adapter Included</t>
  </si>
  <si>
    <t>Standard Configuration (Ports described in board configuration)</t>
  </si>
  <si>
    <t>Braswell: 2x 1Gb Ethernet, 4x USB 3.0, 1x DisplayPort, 1x HDMI, 1x RS232/422/485, 3x RS232, 2x Audio Jacks, DisplayPort to VGA Adapter Included</t>
  </si>
  <si>
    <t>E</t>
  </si>
  <si>
    <t>Extended Configuration (Ports described in board configuration)</t>
  </si>
  <si>
    <t>Braswell: 2x 1Gb Ethernet, 4x USB 3.0, 1x DisplayPort, 1x HDMI, DisplayPort to VGA Adapter Included</t>
  </si>
  <si>
    <t>Desktop Configuration (Ports described in board configuration), Includes Desktop Mount</t>
  </si>
  <si>
    <t>MODEL</t>
  </si>
  <si>
    <t>MINI PC Fanless with no moving parts, Graphite Gray Powder Coat Finish, DIN Rail and Panel Mount Brackets Included</t>
  </si>
  <si>
    <t>BTM</t>
  </si>
  <si>
    <t>CHASSIS</t>
  </si>
  <si>
    <t>Work your part number from left to right always ==&gt;</t>
  </si>
  <si>
    <t>Price List Effective 11/01/2019 Rev.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</si>
</sst>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[$$-409]#,##0_);\([$$-409]#,##0\)"/>
  </numFmts>
  <fonts count="21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color theme="0"/>
      <name val="Tahoma"/>
      <family val="2"/>
    </font>
    <font>
      <b/>
      <sz val="10"/>
      <color indexed="56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sz val="10"/>
      <color theme="0"/>
      <name val="Tahoma"/>
      <family val="2"/>
    </font>
    <font>
      <i/>
      <sz val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0"/>
      <color rgb="FFC00000"/>
      <name val="Tahoma"/>
      <family val="2"/>
    </font>
    <font>
      <sz val="10"/>
      <color rgb="FFFF0000"/>
      <name val="Tahoma"/>
      <family val="2"/>
    </font>
    <font>
      <sz val="10"/>
      <color theme="3"/>
      <name val="Tahoma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11"/>
      <color indexed="18"/>
      <name val="Tahoma"/>
      <family val="2"/>
    </font>
    <font>
      <b/>
      <sz val="14"/>
      <name val="Tahoma"/>
      <family val="2"/>
    </font>
    <font>
      <sz val="10"/>
      <color theme="0" tint="-0.49998474074526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2" borderId="0" applyNumberFormat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9" fontId="4" fillId="0" borderId="0" xfId="2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165" fontId="1" fillId="0" borderId="1" xfId="1" applyNumberFormat="1" applyFont="1" applyBorder="1" applyAlignment="1">
      <alignment horizontal="right" vertical="center"/>
    </xf>
    <xf numFmtId="0" fontId="1" fillId="0" borderId="2" xfId="0" applyFont="1" applyBorder="1"/>
    <xf numFmtId="0" fontId="1" fillId="0" borderId="3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0" borderId="6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1" xfId="1" applyNumberFormat="1" applyFont="1" applyBorder="1" applyAlignment="1">
      <alignment horizontal="right" vertical="center"/>
    </xf>
    <xf numFmtId="0" fontId="1" fillId="0" borderId="12" xfId="0" applyFont="1" applyBorder="1"/>
    <xf numFmtId="0" fontId="1" fillId="0" borderId="13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15" xfId="1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" fillId="3" borderId="18" xfId="0" applyFont="1" applyFill="1" applyBorder="1"/>
    <xf numFmtId="0" fontId="5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left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166" fontId="1" fillId="0" borderId="0" xfId="1" applyNumberFormat="1" applyFont="1" applyAlignment="1">
      <alignment horizontal="left" vertical="center"/>
    </xf>
    <xf numFmtId="166" fontId="1" fillId="0" borderId="0" xfId="1" applyNumberFormat="1" applyFont="1" applyAlignment="1">
      <alignment horizontal="center"/>
    </xf>
    <xf numFmtId="166" fontId="1" fillId="0" borderId="0" xfId="1" applyNumberFormat="1" applyFont="1" applyAlignment="1">
      <alignment horizontal="right" vertical="center"/>
    </xf>
    <xf numFmtId="0" fontId="8" fillId="0" borderId="0" xfId="0" applyFont="1"/>
    <xf numFmtId="0" fontId="1" fillId="3" borderId="0" xfId="0" applyFont="1" applyFill="1"/>
    <xf numFmtId="0" fontId="9" fillId="3" borderId="0" xfId="0" applyFont="1" applyFill="1"/>
    <xf numFmtId="0" fontId="10" fillId="3" borderId="0" xfId="0" applyFont="1" applyFill="1"/>
    <xf numFmtId="166" fontId="1" fillId="3" borderId="0" xfId="1" applyNumberFormat="1" applyFont="1" applyFill="1" applyAlignment="1">
      <alignment horizontal="left" vertical="center"/>
    </xf>
    <xf numFmtId="166" fontId="1" fillId="3" borderId="0" xfId="1" applyNumberFormat="1" applyFont="1" applyFill="1" applyAlignment="1">
      <alignment horizontal="center" vertical="center"/>
    </xf>
    <xf numFmtId="166" fontId="1" fillId="3" borderId="0" xfId="1" applyNumberFormat="1" applyFont="1" applyFill="1" applyAlignment="1">
      <alignment horizontal="right" vertical="center"/>
    </xf>
    <xf numFmtId="0" fontId="1" fillId="4" borderId="0" xfId="0" applyFont="1" applyFill="1"/>
    <xf numFmtId="166" fontId="1" fillId="4" borderId="0" xfId="1" applyNumberFormat="1" applyFont="1" applyFill="1" applyAlignment="1">
      <alignment horizontal="left" vertical="center"/>
    </xf>
    <xf numFmtId="166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right" vertical="center"/>
    </xf>
    <xf numFmtId="0" fontId="10" fillId="4" borderId="0" xfId="0" applyFont="1" applyFill="1"/>
    <xf numFmtId="0" fontId="1" fillId="0" borderId="0" xfId="0" quotePrefix="1" applyFont="1"/>
    <xf numFmtId="166" fontId="1" fillId="3" borderId="0" xfId="1" applyNumberFormat="1" applyFont="1" applyFill="1" applyAlignment="1">
      <alignment horizontal="center"/>
    </xf>
    <xf numFmtId="166" fontId="1" fillId="3" borderId="0" xfId="1" applyNumberFormat="1" applyFont="1" applyFill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1" fillId="4" borderId="0" xfId="0" applyFont="1" applyFill="1" applyAlignment="1">
      <alignment vertical="center"/>
    </xf>
    <xf numFmtId="166" fontId="1" fillId="4" borderId="0" xfId="1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8" fillId="0" borderId="0" xfId="0" applyFont="1" applyAlignment="1">
      <alignment horizontal="right"/>
    </xf>
    <xf numFmtId="166" fontId="1" fillId="4" borderId="0" xfId="1" applyNumberFormat="1" applyFont="1" applyFill="1" applyAlignment="1">
      <alignment vertical="center"/>
    </xf>
    <xf numFmtId="166" fontId="1" fillId="4" borderId="0" xfId="1" applyNumberFormat="1" applyFont="1" applyFill="1" applyAlignment="1">
      <alignment horizontal="left" vertical="center" wrapText="1"/>
    </xf>
    <xf numFmtId="166" fontId="1" fillId="3" borderId="0" xfId="1" applyNumberFormat="1" applyFont="1" applyFill="1" applyAlignment="1">
      <alignment horizontal="left" vertical="center" wrapText="1"/>
    </xf>
    <xf numFmtId="167" fontId="15" fillId="0" borderId="0" xfId="0" applyNumberFormat="1" applyFont="1"/>
    <xf numFmtId="167" fontId="15" fillId="4" borderId="0" xfId="0" applyNumberFormat="1" applyFont="1" applyFill="1"/>
    <xf numFmtId="167" fontId="15" fillId="3" borderId="0" xfId="0" applyNumberFormat="1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7" fillId="3" borderId="0" xfId="3" applyNumberFormat="1" applyFont="1" applyFill="1" applyAlignment="1" applyProtection="1">
      <alignment horizontal="center" vertical="center" wrapText="1"/>
      <protection locked="0"/>
    </xf>
    <xf numFmtId="49" fontId="17" fillId="4" borderId="0" xfId="3" applyNumberFormat="1" applyFont="1" applyFill="1" applyAlignment="1" applyProtection="1">
      <alignment horizontal="center" vertical="center" wrapText="1"/>
      <protection locked="0"/>
    </xf>
    <xf numFmtId="49" fontId="18" fillId="3" borderId="0" xfId="3" applyNumberFormat="1" applyFont="1" applyFill="1" applyAlignment="1" applyProtection="1">
      <alignment horizontal="center" vertical="center" wrapText="1"/>
      <protection locked="0"/>
    </xf>
    <xf numFmtId="0" fontId="17" fillId="3" borderId="0" xfId="3" applyFont="1" applyFill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MINI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45FA7751-4F18-4EC0-86C1-533F3912F276}"/>
            </a:ext>
          </a:extLst>
        </xdr:cNvPr>
        <xdr:cNvSpPr txBox="1">
          <a:spLocks noChangeArrowheads="1"/>
        </xdr:cNvSpPr>
      </xdr:nvSpPr>
      <xdr:spPr bwMode="auto">
        <a:xfrm>
          <a:off x="619125" y="828675"/>
          <a:ext cx="1818780" cy="112585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MINI SERIES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MINI Computer</a:t>
          </a: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3E81687C-7833-4BF4-8CEE-204DE0B8E935}"/>
            </a:ext>
          </a:extLst>
        </xdr:cNvPr>
        <xdr:cNvSpPr txBox="1">
          <a:spLocks noChangeArrowheads="1"/>
        </xdr:cNvSpPr>
      </xdr:nvSpPr>
      <xdr:spPr bwMode="auto">
        <a:xfrm>
          <a:off x="24824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61FC551F-C7BF-4338-B42F-739353311319}"/>
            </a:ext>
          </a:extLst>
        </xdr:cNvPr>
        <xdr:cNvSpPr txBox="1">
          <a:spLocks noChangeArrowheads="1"/>
        </xdr:cNvSpPr>
      </xdr:nvSpPr>
      <xdr:spPr bwMode="auto">
        <a:xfrm>
          <a:off x="61400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D30C9645-6219-4532-8DF6-2AB62E5B53A9}"/>
            </a:ext>
          </a:extLst>
        </xdr:cNvPr>
        <xdr:cNvSpPr txBox="1">
          <a:spLocks noChangeArrowheads="1"/>
        </xdr:cNvSpPr>
      </xdr:nvSpPr>
      <xdr:spPr bwMode="auto">
        <a:xfrm>
          <a:off x="73592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FC0B1027-4571-4381-8BAF-EBCDA9CF3DF9}"/>
            </a:ext>
          </a:extLst>
        </xdr:cNvPr>
        <xdr:cNvSpPr txBox="1">
          <a:spLocks noChangeArrowheads="1"/>
        </xdr:cNvSpPr>
      </xdr:nvSpPr>
      <xdr:spPr bwMode="auto">
        <a:xfrm>
          <a:off x="85784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BDF25F5F-0BDB-4579-B180-FED1C4A82335}"/>
            </a:ext>
          </a:extLst>
        </xdr:cNvPr>
        <xdr:cNvSpPr txBox="1">
          <a:spLocks noChangeArrowheads="1"/>
        </xdr:cNvSpPr>
      </xdr:nvSpPr>
      <xdr:spPr bwMode="auto">
        <a:xfrm>
          <a:off x="97976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703F69A9-4949-49E3-A7C1-DA11445B5258}"/>
            </a:ext>
          </a:extLst>
        </xdr:cNvPr>
        <xdr:cNvSpPr txBox="1">
          <a:spLocks noChangeArrowheads="1"/>
        </xdr:cNvSpPr>
      </xdr:nvSpPr>
      <xdr:spPr bwMode="auto">
        <a:xfrm>
          <a:off x="110168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052DBC0-2C26-4E71-B482-43F4559E7623}"/>
            </a:ext>
          </a:extLst>
        </xdr:cNvPr>
        <xdr:cNvSpPr/>
      </xdr:nvSpPr>
      <xdr:spPr>
        <a:xfrm>
          <a:off x="611504" y="647700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DE210BA-7E43-4B3C-A84F-4723AA507D0A}"/>
            </a:ext>
          </a:extLst>
        </xdr:cNvPr>
        <xdr:cNvSpPr/>
      </xdr:nvSpPr>
      <xdr:spPr>
        <a:xfrm>
          <a:off x="2436495" y="2009775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2667630</xdr:colOff>
      <xdr:row>5</xdr:row>
      <xdr:rowOff>151105</xdr:rowOff>
    </xdr:from>
    <xdr:ext cx="1097800" cy="801395"/>
    <xdr:pic>
      <xdr:nvPicPr>
        <xdr:cNvPr id="11" name="Picture 14">
          <a:extLst>
            <a:ext uri="{FF2B5EF4-FFF2-40B4-BE49-F238E27FC236}">
              <a16:creationId xmlns:a16="http://schemas.microsoft.com/office/drawing/2014/main" id="{0645136A-1D58-4FA6-97DD-663CC9777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9030" y="960730"/>
          <a:ext cx="1097800" cy="801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AEFBC643-AFDC-43A8-A463-43C2FB11AF62}"/>
            </a:ext>
          </a:extLst>
        </xdr:cNvPr>
        <xdr:cNvSpPr txBox="1">
          <a:spLocks noChangeArrowheads="1"/>
        </xdr:cNvSpPr>
      </xdr:nvSpPr>
      <xdr:spPr bwMode="auto">
        <a:xfrm>
          <a:off x="49208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3" name="Picture 116" descr="Dynics Logo">
          <a:extLst>
            <a:ext uri="{FF2B5EF4-FFF2-40B4-BE49-F238E27FC236}">
              <a16:creationId xmlns:a16="http://schemas.microsoft.com/office/drawing/2014/main" id="{439C3A86-5762-4B6F-AFB1-5C34AD8C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266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22</xdr:col>
      <xdr:colOff>69522</xdr:colOff>
      <xdr:row>1</xdr:row>
      <xdr:rowOff>142462</xdr:rowOff>
    </xdr:from>
    <xdr:ext cx="2039469" cy="216149"/>
    <xdr:sp macro="" textlink="">
      <xdr:nvSpPr>
        <xdr:cNvPr id="14" name="Rectangl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BA7AE6-5CF8-4F05-9E84-432574574428}"/>
            </a:ext>
          </a:extLst>
        </xdr:cNvPr>
        <xdr:cNvSpPr/>
      </xdr:nvSpPr>
      <xdr:spPr>
        <a:xfrm>
          <a:off x="13480722" y="30438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15" name="Text Box 88">
          <a:extLst>
            <a:ext uri="{FF2B5EF4-FFF2-40B4-BE49-F238E27FC236}">
              <a16:creationId xmlns:a16="http://schemas.microsoft.com/office/drawing/2014/main" id="{64F48C2C-74A5-4279-940E-17FAA30CF8B4}"/>
            </a:ext>
          </a:extLst>
        </xdr:cNvPr>
        <xdr:cNvSpPr txBox="1">
          <a:spLocks noChangeArrowheads="1"/>
        </xdr:cNvSpPr>
      </xdr:nvSpPr>
      <xdr:spPr bwMode="auto">
        <a:xfrm>
          <a:off x="37016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MD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47625</xdr:colOff>
      <xdr:row>5</xdr:row>
      <xdr:rowOff>57150</xdr:rowOff>
    </xdr:from>
    <xdr:to>
      <xdr:col>20</xdr:col>
      <xdr:colOff>370189</xdr:colOff>
      <xdr:row>6</xdr:row>
      <xdr:rowOff>219075</xdr:rowOff>
    </xdr:to>
    <xdr:sp macro="" textlink="">
      <xdr:nvSpPr>
        <xdr:cNvPr id="16" name="Text Box 88">
          <a:extLst>
            <a:ext uri="{FF2B5EF4-FFF2-40B4-BE49-F238E27FC236}">
              <a16:creationId xmlns:a16="http://schemas.microsoft.com/office/drawing/2014/main" id="{2FC29C5C-C395-4B7C-8D8F-9DE600E01BEE}"/>
            </a:ext>
          </a:extLst>
        </xdr:cNvPr>
        <xdr:cNvSpPr txBox="1">
          <a:spLocks noChangeArrowheads="1"/>
        </xdr:cNvSpPr>
      </xdr:nvSpPr>
      <xdr:spPr bwMode="auto">
        <a:xfrm>
          <a:off x="12239625" y="866775"/>
          <a:ext cx="322564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ACC1</a:t>
          </a:r>
        </a:p>
      </xdr:txBody>
    </xdr:sp>
    <xdr:clientData/>
  </xdr:twoCellAnchor>
  <xdr:oneCellAnchor>
    <xdr:from>
      <xdr:col>1</xdr:col>
      <xdr:colOff>458368</xdr:colOff>
      <xdr:row>5</xdr:row>
      <xdr:rowOff>38101</xdr:rowOff>
    </xdr:from>
    <xdr:ext cx="614482" cy="933448"/>
    <xdr:pic>
      <xdr:nvPicPr>
        <xdr:cNvPr id="17" name="Picture 14">
          <a:extLst>
            <a:ext uri="{FF2B5EF4-FFF2-40B4-BE49-F238E27FC236}">
              <a16:creationId xmlns:a16="http://schemas.microsoft.com/office/drawing/2014/main" id="{C8CEAA36-89D6-4B52-97D5-F2A3EE24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968" y="847726"/>
          <a:ext cx="614482" cy="933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Dynics/Distributor%20Price%20Lists/DYNICS/DYNICS%20Price%20List%20-%20PUBLIC%20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structions"/>
      <sheetName val="MINI-G"/>
      <sheetName val="DR"/>
      <sheetName val="Xi"/>
      <sheetName val="XiS"/>
      <sheetName val="XiV"/>
      <sheetName val="BTX"/>
      <sheetName val="BIX"/>
      <sheetName val="PIX"/>
      <sheetName val="GPC"/>
      <sheetName val="DXD"/>
      <sheetName val="192"/>
      <sheetName val="193"/>
      <sheetName val="194"/>
      <sheetName val="FX MONITOR"/>
      <sheetName val="SW MONITOR"/>
      <sheetName val="FHX MONITOR"/>
      <sheetName val="SHW MONITOR"/>
      <sheetName val="HX MONITOR"/>
      <sheetName val="HW MONITOR"/>
      <sheetName val="BBK MONITOR"/>
      <sheetName val="FX-BIX"/>
      <sheetName val="FX-PIX"/>
      <sheetName val="SW-PIX"/>
      <sheetName val="HX"/>
      <sheetName val="HW"/>
      <sheetName val="HSW"/>
      <sheetName val="EX"/>
      <sheetName val="EW"/>
      <sheetName val="EXV"/>
      <sheetName val="EWV"/>
      <sheetName val="EWAI"/>
      <sheetName val="BBK"/>
      <sheetName val="PV-BTMI"/>
      <sheetName val="PW-BTMI"/>
      <sheetName val="SW-BTMI"/>
      <sheetName val="XY-PIX"/>
      <sheetName val="VERTISTAND"/>
      <sheetName val="UW37-SINGLE"/>
      <sheetName val="UW37-DOUBLE"/>
      <sheetName val="CW-SINGLE"/>
      <sheetName val="CW-DOUBLE"/>
      <sheetName val="LW-SINGLE"/>
      <sheetName val="LW-DOUBLE"/>
      <sheetName val="VW"/>
      <sheetName val="AW"/>
      <sheetName val="PXP-PXL"/>
      <sheetName val="PWS"/>
      <sheetName val="ACP"/>
      <sheetName val="COMPON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D912C-ED65-4AD4-AFD5-9CC735958F21}">
  <sheetPr>
    <pageSetUpPr fitToPage="1"/>
  </sheetPr>
  <dimension ref="A2:AL11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7" style="1" customWidth="1"/>
    <col min="22" max="22" width="0.85546875" style="1" customWidth="1"/>
    <col min="23" max="23" width="7.42578125" style="1" customWidth="1"/>
    <col min="24" max="24" width="0.85546875" style="1" customWidth="1"/>
    <col min="25" max="25" width="9" style="1" customWidth="1"/>
    <col min="26" max="26" width="0.85546875" style="1" customWidth="1"/>
    <col min="27" max="27" width="12.42578125" style="1" customWidth="1"/>
    <col min="28" max="28" width="0.85546875" style="1" customWidth="1"/>
    <col min="29" max="29" width="9.140625" style="1" customWidth="1"/>
    <col min="30" max="30" width="9.140625" style="1"/>
    <col min="31" max="31" width="4.7109375" style="1" customWidth="1"/>
    <col min="32" max="16384" width="9.140625" style="1"/>
  </cols>
  <sheetData>
    <row r="2" spans="1:31" ht="18" x14ac:dyDescent="0.2">
      <c r="E2" s="78" t="s">
        <v>74</v>
      </c>
      <c r="AE2" s="77"/>
    </row>
    <row r="4" spans="1:31" ht="2.2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5"/>
    </row>
    <row r="5" spans="1:31" ht="18" customHeight="1" x14ac:dyDescent="0.2">
      <c r="A5" s="73"/>
      <c r="B5" s="73"/>
      <c r="C5" s="73"/>
      <c r="D5" s="73"/>
      <c r="E5" s="74" t="s">
        <v>73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31" x14ac:dyDescent="0.2">
      <c r="A6" s="68"/>
      <c r="B6" s="68"/>
      <c r="C6" s="68"/>
      <c r="D6" s="68"/>
    </row>
    <row r="7" spans="1:31" ht="21" customHeight="1" x14ac:dyDescent="0.2">
      <c r="A7" s="68"/>
      <c r="B7" s="68"/>
      <c r="C7" s="68"/>
      <c r="D7" s="68"/>
    </row>
    <row r="8" spans="1:31" ht="3" customHeight="1" x14ac:dyDescent="0.2">
      <c r="A8" s="68"/>
      <c r="B8" s="68"/>
      <c r="C8" s="68"/>
      <c r="D8" s="6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Z8" s="67"/>
      <c r="AA8" s="67"/>
      <c r="AB8" s="67"/>
      <c r="AC8" s="67"/>
    </row>
    <row r="9" spans="1:31" ht="12.75" customHeight="1" x14ac:dyDescent="0.2">
      <c r="A9" s="68"/>
      <c r="B9" s="68"/>
      <c r="C9" s="68"/>
      <c r="D9" s="68"/>
      <c r="E9" s="71"/>
      <c r="G9" s="70"/>
      <c r="I9" s="69"/>
      <c r="K9" s="70"/>
      <c r="M9" s="69"/>
      <c r="O9" s="70"/>
      <c r="Q9" s="72"/>
      <c r="S9" s="70"/>
      <c r="U9" s="72"/>
    </row>
    <row r="10" spans="1:31" ht="12.75" customHeight="1" x14ac:dyDescent="0.2">
      <c r="A10" s="68"/>
      <c r="B10" s="68"/>
      <c r="C10" s="68"/>
      <c r="D10" s="68"/>
      <c r="E10" s="71"/>
      <c r="G10" s="70"/>
      <c r="I10" s="69"/>
      <c r="K10" s="70"/>
      <c r="M10" s="69"/>
      <c r="O10" s="70"/>
      <c r="Q10" s="69"/>
      <c r="S10" s="70"/>
      <c r="U10" s="69"/>
    </row>
    <row r="11" spans="1:31" ht="3" customHeight="1" x14ac:dyDescent="0.2">
      <c r="A11" s="68"/>
      <c r="B11" s="68"/>
      <c r="C11" s="68"/>
      <c r="D11" s="68"/>
      <c r="E11" s="65"/>
      <c r="G11" s="64"/>
      <c r="I11" s="65"/>
      <c r="K11" s="64"/>
      <c r="M11" s="65"/>
      <c r="O11" s="64"/>
      <c r="Q11" s="65"/>
      <c r="S11" s="64"/>
      <c r="U11" s="65"/>
      <c r="Y11" s="63"/>
      <c r="AA11" s="63"/>
    </row>
    <row r="12" spans="1:31" ht="12.75" customHeight="1" x14ac:dyDescent="0.2">
      <c r="A12" s="68"/>
      <c r="B12" s="68"/>
      <c r="C12" s="68"/>
      <c r="D12" s="68"/>
      <c r="E12" s="65"/>
      <c r="G12" s="64"/>
      <c r="I12" s="65"/>
      <c r="K12" s="64"/>
      <c r="M12" s="65"/>
      <c r="O12" s="64"/>
      <c r="Q12" s="65"/>
      <c r="S12" s="64"/>
      <c r="U12" s="65"/>
      <c r="Y12" s="63"/>
      <c r="AA12" s="63"/>
      <c r="AB12" s="63"/>
    </row>
    <row r="13" spans="1:31" ht="37.5" customHeight="1" x14ac:dyDescent="0.2">
      <c r="A13" s="67"/>
      <c r="B13" s="66"/>
      <c r="C13" s="66"/>
      <c r="D13" s="66"/>
      <c r="E13" s="65"/>
      <c r="G13" s="64"/>
      <c r="I13" s="65"/>
      <c r="K13" s="64"/>
      <c r="M13" s="65"/>
      <c r="O13" s="64"/>
      <c r="Q13" s="65"/>
      <c r="S13" s="64"/>
      <c r="U13" s="38"/>
      <c r="Y13" s="63"/>
      <c r="AA13" s="63"/>
      <c r="AB13" s="63"/>
    </row>
    <row r="14" spans="1:31" x14ac:dyDescent="0.2">
      <c r="C14" s="31" t="s">
        <v>72</v>
      </c>
      <c r="E14" s="38"/>
      <c r="G14" s="44"/>
      <c r="I14" s="38"/>
      <c r="K14" s="44"/>
      <c r="M14" s="38"/>
      <c r="O14" s="44"/>
      <c r="Q14" s="38"/>
      <c r="S14" s="44"/>
      <c r="U14" s="38"/>
    </row>
    <row r="15" spans="1:31" ht="33.75" customHeight="1" x14ac:dyDescent="0.2">
      <c r="B15" s="42"/>
      <c r="C15" s="42" t="s">
        <v>71</v>
      </c>
      <c r="D15" s="62" t="s">
        <v>70</v>
      </c>
      <c r="E15" s="38"/>
      <c r="G15" s="44"/>
      <c r="I15" s="38"/>
      <c r="K15" s="44"/>
      <c r="M15" s="38"/>
      <c r="O15" s="44"/>
      <c r="Q15" s="38"/>
      <c r="S15" s="44"/>
      <c r="U15" s="38"/>
    </row>
    <row r="16" spans="1:31" ht="15" customHeight="1" x14ac:dyDescent="0.2">
      <c r="B16" s="32"/>
      <c r="C16" s="33"/>
      <c r="D16" s="32"/>
      <c r="G16" s="44"/>
      <c r="I16" s="38"/>
      <c r="K16" s="44"/>
      <c r="M16" s="38"/>
      <c r="O16" s="44"/>
      <c r="Q16" s="38"/>
      <c r="S16" s="44"/>
      <c r="U16" s="38"/>
    </row>
    <row r="17" spans="2:38" ht="15" customHeight="1" x14ac:dyDescent="0.2">
      <c r="B17" s="32"/>
      <c r="C17" s="31" t="s">
        <v>69</v>
      </c>
      <c r="D17" s="32"/>
      <c r="G17" s="44"/>
      <c r="I17" s="38"/>
      <c r="K17" s="44"/>
      <c r="M17" s="38"/>
      <c r="O17" s="44"/>
      <c r="Q17" s="38"/>
      <c r="S17" s="44"/>
      <c r="U17" s="38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2:38" ht="15.75" customHeight="1" x14ac:dyDescent="0.2">
      <c r="B18" s="47"/>
      <c r="C18" s="56" t="s">
        <v>58</v>
      </c>
      <c r="D18" s="45" t="s">
        <v>68</v>
      </c>
      <c r="E18" s="60"/>
      <c r="F18" s="60"/>
      <c r="G18" s="44"/>
      <c r="I18" s="38"/>
      <c r="K18" s="44"/>
      <c r="M18" s="38"/>
      <c r="O18" s="44"/>
      <c r="Q18" s="38"/>
      <c r="S18" s="44"/>
      <c r="U18" s="38"/>
      <c r="W18" s="57"/>
      <c r="X18" s="57"/>
      <c r="Y18" s="59" t="s">
        <v>58</v>
      </c>
      <c r="Z18" s="37" t="s">
        <v>67</v>
      </c>
      <c r="AA18" s="37"/>
      <c r="AB18" s="57"/>
      <c r="AC18" s="57"/>
      <c r="AD18" s="57"/>
      <c r="AE18" s="57"/>
      <c r="AF18" s="57"/>
      <c r="AG18" s="57"/>
      <c r="AH18" s="57"/>
      <c r="AI18" s="57"/>
    </row>
    <row r="19" spans="2:38" ht="15.75" customHeight="1" x14ac:dyDescent="0.2">
      <c r="B19" s="47"/>
      <c r="C19" s="56" t="s">
        <v>65</v>
      </c>
      <c r="D19" s="61" t="s">
        <v>66</v>
      </c>
      <c r="E19" s="60"/>
      <c r="F19" s="60"/>
      <c r="G19" s="44"/>
      <c r="I19" s="38"/>
      <c r="K19" s="44"/>
      <c r="M19" s="38"/>
      <c r="O19" s="44"/>
      <c r="Q19" s="38"/>
      <c r="S19" s="44"/>
      <c r="U19" s="38"/>
      <c r="W19" s="57"/>
      <c r="X19" s="57"/>
      <c r="Y19" s="59" t="s">
        <v>65</v>
      </c>
      <c r="Z19" s="37" t="s">
        <v>64</v>
      </c>
      <c r="AA19" s="37"/>
      <c r="AB19" s="57"/>
      <c r="AC19" s="57"/>
      <c r="AD19" s="57"/>
      <c r="AE19" s="57"/>
      <c r="AF19" s="57"/>
      <c r="AG19" s="57"/>
      <c r="AH19" s="57"/>
      <c r="AI19" s="57"/>
    </row>
    <row r="20" spans="2:38" ht="15.75" customHeight="1" x14ac:dyDescent="0.2">
      <c r="B20" s="47"/>
      <c r="C20" s="56" t="s">
        <v>38</v>
      </c>
      <c r="D20" s="45" t="s">
        <v>63</v>
      </c>
      <c r="E20" s="60"/>
      <c r="F20" s="60"/>
      <c r="G20" s="44"/>
      <c r="I20" s="38"/>
      <c r="K20" s="44"/>
      <c r="M20" s="38"/>
      <c r="O20" s="44"/>
      <c r="Q20" s="38"/>
      <c r="S20" s="44"/>
      <c r="U20" s="38"/>
      <c r="W20" s="57"/>
      <c r="X20" s="57"/>
      <c r="Y20" s="59" t="s">
        <v>38</v>
      </c>
      <c r="Z20" s="37" t="s">
        <v>62</v>
      </c>
      <c r="AA20" s="37"/>
      <c r="AB20" s="57"/>
      <c r="AC20" s="57"/>
      <c r="AD20" s="57"/>
      <c r="AE20" s="57"/>
      <c r="AF20" s="57"/>
      <c r="AG20" s="57"/>
      <c r="AH20" s="57"/>
      <c r="AI20" s="57"/>
    </row>
    <row r="21" spans="2:38" ht="15.75" customHeight="1" x14ac:dyDescent="0.2">
      <c r="B21" s="47"/>
      <c r="C21" s="56" t="s">
        <v>15</v>
      </c>
      <c r="D21" s="45" t="s">
        <v>61</v>
      </c>
      <c r="E21" s="60"/>
      <c r="F21" s="60"/>
      <c r="G21" s="44"/>
      <c r="I21" s="38"/>
      <c r="K21" s="44"/>
      <c r="M21" s="38"/>
      <c r="O21" s="44"/>
      <c r="Q21" s="38"/>
      <c r="S21" s="44"/>
      <c r="U21" s="38"/>
      <c r="W21" s="57"/>
      <c r="X21" s="57"/>
      <c r="Y21" s="59" t="s">
        <v>15</v>
      </c>
      <c r="Z21" s="37" t="s">
        <v>60</v>
      </c>
      <c r="AA21" s="37"/>
      <c r="AB21" s="57"/>
      <c r="AC21" s="57"/>
      <c r="AD21" s="57"/>
      <c r="AE21" s="57"/>
      <c r="AF21" s="57"/>
      <c r="AG21" s="57"/>
      <c r="AH21" s="57"/>
      <c r="AI21" s="57"/>
    </row>
    <row r="22" spans="2:38" ht="15" customHeight="1" x14ac:dyDescent="0.2">
      <c r="B22" s="32"/>
      <c r="C22" s="33"/>
      <c r="D22" s="32"/>
      <c r="I22" s="38"/>
      <c r="K22" s="44"/>
      <c r="M22" s="38"/>
      <c r="O22" s="44"/>
      <c r="Q22" s="38"/>
      <c r="S22" s="44"/>
      <c r="U22" s="38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</row>
    <row r="23" spans="2:38" ht="15" customHeight="1" x14ac:dyDescent="0.2">
      <c r="B23" s="32"/>
      <c r="C23" s="31" t="s">
        <v>59</v>
      </c>
      <c r="D23" s="32"/>
      <c r="I23" s="38"/>
      <c r="K23" s="44"/>
      <c r="M23" s="38"/>
      <c r="O23" s="44"/>
      <c r="Q23" s="38"/>
      <c r="S23" s="44"/>
      <c r="U23" s="38"/>
      <c r="Y23" s="58"/>
      <c r="Z23" s="58"/>
      <c r="AA23" s="58"/>
      <c r="AB23" s="58"/>
      <c r="AC23" s="58"/>
      <c r="AD23" s="57"/>
      <c r="AE23" s="57"/>
      <c r="AF23" s="57"/>
      <c r="AG23" s="57"/>
    </row>
    <row r="24" spans="2:38" ht="15" customHeight="1" x14ac:dyDescent="0.2">
      <c r="B24" s="42"/>
      <c r="C24" s="42" t="s">
        <v>58</v>
      </c>
      <c r="D24" s="41" t="s">
        <v>57</v>
      </c>
      <c r="E24" s="41"/>
      <c r="F24" s="43"/>
      <c r="G24" s="38"/>
      <c r="H24" s="38"/>
      <c r="I24" s="38"/>
      <c r="K24" s="44"/>
      <c r="M24" s="38"/>
      <c r="O24" s="44"/>
      <c r="Q24" s="38"/>
      <c r="S24" s="44"/>
      <c r="U24" s="38"/>
      <c r="Y24" s="58"/>
      <c r="Z24" s="58"/>
      <c r="AA24" s="58"/>
      <c r="AB24" s="58"/>
      <c r="AC24" s="58"/>
      <c r="AH24" s="53"/>
      <c r="AI24" s="52"/>
      <c r="AJ24" s="37"/>
    </row>
    <row r="25" spans="2:38" ht="15" customHeight="1" x14ac:dyDescent="0.2">
      <c r="B25" s="32"/>
      <c r="C25" s="33"/>
      <c r="D25" s="32"/>
      <c r="K25" s="44"/>
      <c r="M25" s="38"/>
      <c r="O25" s="44"/>
      <c r="Q25" s="38"/>
      <c r="S25" s="44"/>
      <c r="U25" s="38"/>
      <c r="AH25" s="53"/>
      <c r="AI25" s="52"/>
      <c r="AJ25" s="37"/>
      <c r="AK25" s="57"/>
      <c r="AL25" s="57"/>
    </row>
    <row r="26" spans="2:38" x14ac:dyDescent="0.2">
      <c r="C26" s="31" t="s">
        <v>56</v>
      </c>
      <c r="D26" s="31"/>
      <c r="K26" s="44"/>
      <c r="M26" s="38"/>
      <c r="O26" s="44"/>
      <c r="Q26" s="38"/>
      <c r="S26" s="44"/>
      <c r="U26" s="38"/>
      <c r="AH26" s="53"/>
      <c r="AI26" s="52"/>
      <c r="AJ26" s="37"/>
    </row>
    <row r="27" spans="2:38" ht="27.75" customHeight="1" x14ac:dyDescent="0.2">
      <c r="B27" s="47"/>
      <c r="C27" s="56" t="s">
        <v>55</v>
      </c>
      <c r="D27" s="55" t="str">
        <f>IFERROR(VLOOKUP(G9,Y18:Z21,2,FALSE),"Select a Model Part to View the System Component Configuration")</f>
        <v>Select a Model Part to View the System Component Configuration</v>
      </c>
      <c r="E27" s="55"/>
      <c r="F27" s="55"/>
      <c r="G27" s="55"/>
      <c r="H27" s="55"/>
      <c r="I27" s="55"/>
      <c r="J27" s="54"/>
      <c r="K27" s="44"/>
      <c r="M27" s="38"/>
      <c r="O27" s="44"/>
      <c r="Q27" s="38"/>
      <c r="S27" s="44"/>
      <c r="U27" s="38"/>
      <c r="AH27" s="53"/>
      <c r="AI27" s="52"/>
      <c r="AJ27" s="37"/>
    </row>
    <row r="28" spans="2:38" ht="15" customHeight="1" x14ac:dyDescent="0.2">
      <c r="B28" s="32"/>
      <c r="C28" s="33"/>
      <c r="D28" s="32"/>
      <c r="M28" s="38"/>
      <c r="O28" s="44"/>
      <c r="Q28" s="38"/>
      <c r="S28" s="44"/>
      <c r="U28" s="38"/>
    </row>
    <row r="29" spans="2:38" ht="14.25" customHeight="1" x14ac:dyDescent="0.2">
      <c r="C29" s="31" t="s">
        <v>54</v>
      </c>
      <c r="D29" s="34"/>
      <c r="E29" s="31"/>
      <c r="F29" s="31"/>
      <c r="M29" s="38"/>
      <c r="O29" s="44"/>
      <c r="Q29" s="38"/>
      <c r="S29" s="44"/>
      <c r="U29" s="38"/>
    </row>
    <row r="30" spans="2:38" ht="14.25" customHeight="1" x14ac:dyDescent="0.2">
      <c r="B30" s="51"/>
      <c r="C30" s="50" t="s">
        <v>53</v>
      </c>
      <c r="D30" s="41" t="s">
        <v>52</v>
      </c>
      <c r="E30" s="40"/>
      <c r="F30" s="38"/>
      <c r="G30" s="38"/>
      <c r="H30" s="38"/>
      <c r="I30" s="38"/>
      <c r="J30" s="38"/>
      <c r="K30" s="38"/>
      <c r="L30" s="38"/>
      <c r="M30" s="38"/>
      <c r="O30" s="44"/>
      <c r="Q30" s="38"/>
      <c r="S30" s="44"/>
      <c r="U30" s="38"/>
      <c r="Y30" s="37" t="str">
        <f>IF(G9&lt;&gt;"GX","1A","")</f>
        <v>1A</v>
      </c>
      <c r="AI30" s="49"/>
    </row>
    <row r="31" spans="2:38" ht="15" customHeight="1" x14ac:dyDescent="0.2">
      <c r="B31" s="32"/>
      <c r="C31" s="33"/>
      <c r="D31" s="32"/>
      <c r="O31" s="44"/>
      <c r="Q31" s="38"/>
      <c r="S31" s="44"/>
      <c r="U31" s="38"/>
    </row>
    <row r="32" spans="2:38" ht="14.25" customHeight="1" x14ac:dyDescent="0.2">
      <c r="C32" s="31" t="s">
        <v>51</v>
      </c>
      <c r="D32" s="34"/>
      <c r="O32" s="44"/>
      <c r="Q32" s="38"/>
      <c r="S32" s="44"/>
      <c r="U32" s="38"/>
    </row>
    <row r="33" spans="2:25" ht="14.25" customHeight="1" x14ac:dyDescent="0.2">
      <c r="B33" s="47"/>
      <c r="C33" s="46" t="s">
        <v>21</v>
      </c>
      <c r="D33" s="45" t="s">
        <v>50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Q33" s="38"/>
      <c r="S33" s="44"/>
      <c r="U33" s="38"/>
      <c r="Y33" s="37" t="s">
        <v>21</v>
      </c>
    </row>
    <row r="34" spans="2:25" ht="14.25" customHeight="1" x14ac:dyDescent="0.2">
      <c r="B34" s="47"/>
      <c r="C34" s="46" t="s">
        <v>48</v>
      </c>
      <c r="D34" s="45" t="s">
        <v>49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Q34" s="38"/>
      <c r="S34" s="44"/>
      <c r="U34" s="38"/>
      <c r="Y34" s="37" t="s">
        <v>48</v>
      </c>
    </row>
    <row r="35" spans="2:25" ht="14.25" customHeight="1" x14ac:dyDescent="0.2">
      <c r="B35" s="47"/>
      <c r="C35" s="46" t="s">
        <v>46</v>
      </c>
      <c r="D35" s="45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Q35" s="38"/>
      <c r="S35" s="44"/>
      <c r="U35" s="38"/>
      <c r="Y35" s="37" t="s">
        <v>46</v>
      </c>
    </row>
    <row r="36" spans="2:25" ht="14.25" customHeight="1" x14ac:dyDescent="0.2">
      <c r="B36" s="47"/>
      <c r="C36" s="46" t="s">
        <v>44</v>
      </c>
      <c r="D36" s="45" t="s">
        <v>45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Q36" s="38"/>
      <c r="S36" s="44"/>
      <c r="U36" s="38"/>
      <c r="Y36" s="37" t="s">
        <v>44</v>
      </c>
    </row>
    <row r="37" spans="2:25" ht="14.25" customHeight="1" x14ac:dyDescent="0.2">
      <c r="B37" s="47"/>
      <c r="C37" s="46" t="s">
        <v>42</v>
      </c>
      <c r="D37" s="45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Q37" s="38"/>
      <c r="S37" s="44"/>
      <c r="U37" s="38"/>
      <c r="Y37" s="37" t="s">
        <v>42</v>
      </c>
    </row>
    <row r="38" spans="2:25" ht="14.25" customHeight="1" x14ac:dyDescent="0.2">
      <c r="B38" s="47"/>
      <c r="C38" s="46" t="s">
        <v>40</v>
      </c>
      <c r="D38" s="45" t="s">
        <v>41</v>
      </c>
      <c r="E38" s="48"/>
      <c r="F38" s="44"/>
      <c r="G38" s="44"/>
      <c r="H38" s="44"/>
      <c r="I38" s="44"/>
      <c r="J38" s="44"/>
      <c r="K38" s="44"/>
      <c r="L38" s="44"/>
      <c r="M38" s="44"/>
      <c r="N38" s="44"/>
      <c r="O38" s="44"/>
      <c r="Q38" s="38"/>
      <c r="S38" s="44"/>
      <c r="U38" s="38"/>
      <c r="Y38" s="37" t="s">
        <v>40</v>
      </c>
    </row>
    <row r="39" spans="2:25" ht="15" customHeight="1" x14ac:dyDescent="0.2">
      <c r="B39" s="32"/>
      <c r="C39" s="33"/>
      <c r="D39" s="32"/>
      <c r="Q39" s="38"/>
      <c r="S39" s="44"/>
      <c r="U39" s="38"/>
    </row>
    <row r="40" spans="2:25" ht="14.25" customHeight="1" x14ac:dyDescent="0.2">
      <c r="C40" s="31" t="s">
        <v>39</v>
      </c>
      <c r="Q40" s="38"/>
      <c r="S40" s="44"/>
      <c r="U40" s="38"/>
    </row>
    <row r="41" spans="2:25" x14ac:dyDescent="0.2">
      <c r="B41" s="43"/>
      <c r="C41" s="42" t="s">
        <v>38</v>
      </c>
      <c r="D41" s="41" t="s">
        <v>37</v>
      </c>
      <c r="E41" s="40" t="s">
        <v>36</v>
      </c>
      <c r="F41" s="39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S41" s="44"/>
      <c r="U41" s="38"/>
      <c r="Y41" s="37" t="str">
        <f>IF(O9="E19","",IF(O9="E10","","S"))</f>
        <v>S</v>
      </c>
    </row>
    <row r="42" spans="2:25" x14ac:dyDescent="0.2">
      <c r="B42" s="43"/>
      <c r="C42" s="42" t="s">
        <v>34</v>
      </c>
      <c r="D42" s="41" t="s">
        <v>35</v>
      </c>
      <c r="E42" s="40"/>
      <c r="F42" s="3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S42" s="44"/>
      <c r="U42" s="38"/>
      <c r="Y42" s="37" t="s">
        <v>34</v>
      </c>
    </row>
    <row r="43" spans="2:25" ht="15" customHeight="1" x14ac:dyDescent="0.2">
      <c r="B43" s="32"/>
      <c r="C43" s="33"/>
      <c r="D43" s="32"/>
      <c r="S43" s="44"/>
      <c r="U43" s="38"/>
    </row>
    <row r="44" spans="2:25" x14ac:dyDescent="0.2">
      <c r="C44" s="31" t="s">
        <v>33</v>
      </c>
      <c r="S44" s="44"/>
      <c r="U44" s="38"/>
    </row>
    <row r="45" spans="2:25" x14ac:dyDescent="0.2">
      <c r="B45" s="46"/>
      <c r="C45" s="46" t="s">
        <v>32</v>
      </c>
      <c r="D45" s="45" t="s">
        <v>31</v>
      </c>
      <c r="E45" s="48" t="s">
        <v>30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U45" s="38"/>
      <c r="Y45" s="37" t="str">
        <f>IF(OR(G9="E",G9="GX"),"","M3")</f>
        <v>M3</v>
      </c>
    </row>
    <row r="46" spans="2:25" x14ac:dyDescent="0.2">
      <c r="B46" s="47"/>
      <c r="C46" s="46" t="s">
        <v>29</v>
      </c>
      <c r="D46" s="45" t="s">
        <v>28</v>
      </c>
      <c r="E46" s="48" t="s">
        <v>23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U46" s="38"/>
      <c r="Y46" s="37" t="str">
        <f>IF(OR(G9="E",G9="GX"),"N5","")</f>
        <v/>
      </c>
    </row>
    <row r="47" spans="2:25" x14ac:dyDescent="0.2">
      <c r="B47" s="47"/>
      <c r="C47" s="46" t="s">
        <v>27</v>
      </c>
      <c r="D47" s="45" t="s">
        <v>26</v>
      </c>
      <c r="E47" s="48" t="s">
        <v>23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U47" s="38"/>
      <c r="Y47" s="37" t="str">
        <f>IF(OR(G9="E",G9="GX"),"EB","")</f>
        <v/>
      </c>
    </row>
    <row r="48" spans="2:25" x14ac:dyDescent="0.2">
      <c r="B48" s="47"/>
      <c r="C48" s="46" t="s">
        <v>25</v>
      </c>
      <c r="D48" s="45" t="s">
        <v>24</v>
      </c>
      <c r="E48" s="48" t="s">
        <v>23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U48" s="38"/>
      <c r="Y48" s="37" t="str">
        <f>IF(OR(G9="E",G9="GX"),"EK","")</f>
        <v/>
      </c>
    </row>
    <row r="49" spans="2:25" x14ac:dyDescent="0.2">
      <c r="B49" s="47"/>
      <c r="C49" s="46" t="s">
        <v>21</v>
      </c>
      <c r="D49" s="45" t="s">
        <v>22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U49" s="38"/>
      <c r="Y49" s="37" t="s">
        <v>21</v>
      </c>
    </row>
    <row r="50" spans="2:25" ht="15" customHeight="1" x14ac:dyDescent="0.2">
      <c r="B50" s="32"/>
      <c r="C50" s="33"/>
      <c r="D50" s="32"/>
      <c r="U50" s="38"/>
    </row>
    <row r="51" spans="2:25" ht="14.25" customHeight="1" x14ac:dyDescent="0.2">
      <c r="C51" s="31" t="s">
        <v>20</v>
      </c>
      <c r="U51" s="38"/>
    </row>
    <row r="52" spans="2:25" ht="14.25" customHeight="1" x14ac:dyDescent="0.2">
      <c r="B52" s="43"/>
      <c r="C52" s="42" t="s">
        <v>19</v>
      </c>
      <c r="D52" s="41" t="s">
        <v>18</v>
      </c>
      <c r="E52" s="40"/>
      <c r="F52" s="3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Y52" s="37" t="s">
        <v>17</v>
      </c>
    </row>
    <row r="53" spans="2:25" x14ac:dyDescent="0.2">
      <c r="B53" s="43"/>
      <c r="C53" s="42" t="s">
        <v>15</v>
      </c>
      <c r="D53" s="41" t="s">
        <v>16</v>
      </c>
      <c r="E53" s="40"/>
      <c r="F53" s="39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Y53" s="37" t="s">
        <v>15</v>
      </c>
    </row>
    <row r="54" spans="2:25" x14ac:dyDescent="0.2">
      <c r="C54" s="31"/>
    </row>
    <row r="55" spans="2:25" x14ac:dyDescent="0.2">
      <c r="C55" s="31"/>
    </row>
    <row r="56" spans="2:25" x14ac:dyDescent="0.2">
      <c r="C56" s="31"/>
    </row>
    <row r="57" spans="2:25" x14ac:dyDescent="0.2">
      <c r="C57" s="31"/>
    </row>
    <row r="58" spans="2:25" x14ac:dyDescent="0.2">
      <c r="C58" s="31"/>
    </row>
    <row r="59" spans="2:25" x14ac:dyDescent="0.2">
      <c r="C59" s="31"/>
    </row>
    <row r="60" spans="2:25" x14ac:dyDescent="0.2">
      <c r="C60" s="31"/>
    </row>
    <row r="63" spans="2:25" x14ac:dyDescent="0.2">
      <c r="B63" s="36"/>
      <c r="C63" s="35"/>
      <c r="D63" s="34"/>
    </row>
    <row r="64" spans="2:25" x14ac:dyDescent="0.2">
      <c r="B64" s="36"/>
      <c r="C64" s="35"/>
      <c r="D64" s="34"/>
    </row>
    <row r="65" spans="2:4" x14ac:dyDescent="0.2">
      <c r="B65" s="36"/>
      <c r="C65" s="35"/>
      <c r="D65" s="34"/>
    </row>
    <row r="66" spans="2:4" ht="15" customHeight="1" x14ac:dyDescent="0.2">
      <c r="B66" s="32"/>
      <c r="C66" s="33"/>
      <c r="D66" s="32"/>
    </row>
    <row r="67" spans="2:4" x14ac:dyDescent="0.2">
      <c r="C67" s="31"/>
    </row>
    <row r="68" spans="2:4" x14ac:dyDescent="0.2">
      <c r="C68" s="31"/>
    </row>
    <row r="69" spans="2:4" x14ac:dyDescent="0.2">
      <c r="C69" s="31"/>
    </row>
    <row r="70" spans="2:4" x14ac:dyDescent="0.2">
      <c r="C70" s="31"/>
    </row>
    <row r="71" spans="2:4" x14ac:dyDescent="0.2">
      <c r="C71" s="31"/>
    </row>
    <row r="72" spans="2:4" x14ac:dyDescent="0.2">
      <c r="C72" s="31"/>
    </row>
    <row r="73" spans="2:4" x14ac:dyDescent="0.2">
      <c r="C73" s="31"/>
    </row>
    <row r="74" spans="2:4" x14ac:dyDescent="0.2">
      <c r="C74" s="31"/>
    </row>
    <row r="75" spans="2:4" x14ac:dyDescent="0.2">
      <c r="C75" s="31"/>
    </row>
    <row r="76" spans="2:4" x14ac:dyDescent="0.2">
      <c r="C76" s="31"/>
    </row>
    <row r="77" spans="2:4" x14ac:dyDescent="0.2">
      <c r="C77" s="31"/>
    </row>
    <row r="78" spans="2:4" x14ac:dyDescent="0.2">
      <c r="C78" s="31"/>
    </row>
    <row r="79" spans="2:4" x14ac:dyDescent="0.2">
      <c r="C79" s="31"/>
    </row>
    <row r="80" spans="2:4" x14ac:dyDescent="0.2">
      <c r="C80" s="31"/>
    </row>
    <row r="81" spans="2:29" x14ac:dyDescent="0.2">
      <c r="C81" s="31"/>
    </row>
    <row r="82" spans="2:29" x14ac:dyDescent="0.2">
      <c r="C82" s="31"/>
    </row>
    <row r="83" spans="2:29" x14ac:dyDescent="0.2">
      <c r="C83" s="31"/>
    </row>
    <row r="84" spans="2:29" x14ac:dyDescent="0.2">
      <c r="C84" s="31"/>
    </row>
    <row r="85" spans="2:29" x14ac:dyDescent="0.2">
      <c r="C85" s="31"/>
    </row>
    <row r="86" spans="2:29" x14ac:dyDescent="0.2">
      <c r="C86" s="31"/>
    </row>
    <row r="87" spans="2:29" x14ac:dyDescent="0.2">
      <c r="C87" s="31"/>
    </row>
    <row r="88" spans="2:29" x14ac:dyDescent="0.2">
      <c r="C88" s="31"/>
    </row>
    <row r="89" spans="2:29" x14ac:dyDescent="0.2">
      <c r="C89" s="31"/>
    </row>
    <row r="90" spans="2:29" ht="18" x14ac:dyDescent="0.25">
      <c r="B90" s="30" t="s">
        <v>14</v>
      </c>
      <c r="E90" s="28"/>
    </row>
    <row r="91" spans="2:29" ht="24" customHeight="1" thickBot="1" x14ac:dyDescent="0.25">
      <c r="B91" s="29" t="s">
        <v>13</v>
      </c>
      <c r="D91" s="28" t="str">
        <f>E9&amp;G9&amp;I9&amp;K9&amp;M9&amp;O9&amp;Q9&amp;S9&amp;U9</f>
        <v/>
      </c>
      <c r="F91" s="28"/>
      <c r="H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2:29" ht="12.75" customHeight="1" thickBot="1" x14ac:dyDescent="0.25">
      <c r="B92" s="27" t="s">
        <v>12</v>
      </c>
      <c r="C92" s="26" t="s">
        <v>11</v>
      </c>
      <c r="D92" s="25" t="s">
        <v>10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3"/>
    </row>
    <row r="93" spans="2:29" ht="20.100000000000001" customHeight="1" x14ac:dyDescent="0.2">
      <c r="B93" s="14" t="s">
        <v>9</v>
      </c>
      <c r="C93" s="22">
        <f>E9</f>
        <v>0</v>
      </c>
      <c r="D93" s="21" t="e">
        <f>VLOOKUP(E9,C15:D15,2,FALSE)</f>
        <v>#N/A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16"/>
      <c r="AA93" s="20"/>
    </row>
    <row r="94" spans="2:29" ht="20.100000000000001" customHeight="1" x14ac:dyDescent="0.2">
      <c r="B94" s="14" t="s">
        <v>8</v>
      </c>
      <c r="C94" s="18">
        <f>G9</f>
        <v>0</v>
      </c>
      <c r="D94" s="21" t="e">
        <f>VLOOKUP(G9,C18:D21,2,FALSE)</f>
        <v>#N/A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16"/>
      <c r="AA94" s="20"/>
    </row>
    <row r="95" spans="2:29" ht="20.100000000000001" customHeight="1" x14ac:dyDescent="0.2">
      <c r="B95" s="14" t="s">
        <v>7</v>
      </c>
      <c r="C95" s="18">
        <f>I9</f>
        <v>0</v>
      </c>
      <c r="D95" s="17" t="e">
        <f>VLOOKUP(C95,C24:E24,2,FALSE)</f>
        <v>#N/A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6"/>
      <c r="AA95" s="15"/>
    </row>
    <row r="96" spans="2:29" ht="20.100000000000001" customHeight="1" x14ac:dyDescent="0.2">
      <c r="B96" s="14" t="s">
        <v>6</v>
      </c>
      <c r="C96" s="18">
        <f>K9</f>
        <v>0</v>
      </c>
      <c r="D96" s="17" t="e">
        <f>VLOOKUP(C96,C27:E27,2,FALSE)</f>
        <v>#N/A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6"/>
      <c r="AA96" s="15"/>
    </row>
    <row r="97" spans="2:27" ht="20.100000000000001" customHeight="1" x14ac:dyDescent="0.2">
      <c r="B97" s="14" t="s">
        <v>5</v>
      </c>
      <c r="C97" s="18">
        <f>M9</f>
        <v>0</v>
      </c>
      <c r="D97" s="17" t="e">
        <f>VLOOKUP(C97,C30:D30,2,FALSE)</f>
        <v>#N/A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6"/>
      <c r="AA97" s="15"/>
    </row>
    <row r="98" spans="2:27" ht="20.100000000000001" customHeight="1" x14ac:dyDescent="0.2">
      <c r="B98" s="14" t="s">
        <v>4</v>
      </c>
      <c r="C98" s="18">
        <f>O9</f>
        <v>0</v>
      </c>
      <c r="D98" s="17" t="e">
        <f>VLOOKUP(C98,C33:D38,2,FALSE)</f>
        <v>#N/A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6"/>
      <c r="AA98" s="15"/>
    </row>
    <row r="99" spans="2:27" ht="20.100000000000001" customHeight="1" x14ac:dyDescent="0.2">
      <c r="B99" s="14" t="s">
        <v>3</v>
      </c>
      <c r="C99" s="19">
        <f>Q9</f>
        <v>0</v>
      </c>
      <c r="D99" s="17" t="e">
        <f>VLOOKUP(C99,C41:D42,2,FALSE)</f>
        <v>#N/A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6"/>
      <c r="AA99" s="15"/>
    </row>
    <row r="100" spans="2:27" ht="20.100000000000001" customHeight="1" x14ac:dyDescent="0.2">
      <c r="B100" s="14" t="s">
        <v>2</v>
      </c>
      <c r="C100" s="18">
        <f>S9</f>
        <v>0</v>
      </c>
      <c r="D100" s="17" t="e">
        <f>VLOOKUP(C100,C45:D49,2,FALSE)</f>
        <v>#N/A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6"/>
      <c r="AA100" s="15"/>
    </row>
    <row r="101" spans="2:27" ht="20.100000000000001" customHeight="1" x14ac:dyDescent="0.2">
      <c r="B101" s="14" t="s">
        <v>1</v>
      </c>
      <c r="C101" s="18">
        <f>U9</f>
        <v>0</v>
      </c>
      <c r="D101" s="17" t="e">
        <f>VLOOKUP(C101,C52:D53,2,FALSE)</f>
        <v>#N/A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6"/>
      <c r="AA101" s="15"/>
    </row>
    <row r="102" spans="2:27" ht="20.100000000000001" customHeight="1" x14ac:dyDescent="0.2">
      <c r="B102" s="14"/>
      <c r="C102" s="19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6"/>
      <c r="AA102" s="15"/>
    </row>
    <row r="103" spans="2:27" ht="20.100000000000001" customHeight="1" x14ac:dyDescent="0.2">
      <c r="B103" s="14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6"/>
      <c r="AA103" s="15"/>
    </row>
    <row r="104" spans="2:27" ht="20.100000000000001" customHeight="1" x14ac:dyDescent="0.2">
      <c r="B104" s="14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7"/>
      <c r="Z104" s="16"/>
      <c r="AA104" s="15"/>
    </row>
    <row r="105" spans="2:27" ht="20.100000000000001" customHeight="1" x14ac:dyDescent="0.2">
      <c r="B105" s="14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AA105" s="10"/>
    </row>
    <row r="106" spans="2:27" ht="20.100000000000001" customHeight="1" x14ac:dyDescent="0.2">
      <c r="B106" s="14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0"/>
    </row>
    <row r="107" spans="2:27" ht="20.100000000000001" customHeight="1" x14ac:dyDescent="0.2">
      <c r="B107" s="14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1"/>
      <c r="AA107" s="10"/>
    </row>
    <row r="108" spans="2:27" ht="20.100000000000001" customHeight="1" thickBot="1" x14ac:dyDescent="0.25">
      <c r="B108" s="9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6"/>
      <c r="AA108" s="5"/>
    </row>
    <row r="109" spans="2:27" ht="22.5" customHeight="1" x14ac:dyDescent="0.2">
      <c r="E109" s="4" t="s">
        <v>0</v>
      </c>
      <c r="AA109" s="2"/>
    </row>
    <row r="110" spans="2:27" ht="22.5" customHeight="1" x14ac:dyDescent="0.2">
      <c r="Q110" s="2"/>
      <c r="U110" s="3"/>
      <c r="AA110" s="2"/>
    </row>
  </sheetData>
  <sheetProtection algorithmName="SHA-512" hashValue="ASLvRv6pcppZPsnYemrNKpOrzcMbBLyL0OM3PWrG2TMYloxkF7nezh+jVfXuqOj7gWRR+S6GrmjfD+zs9vkvkw==" saltValue="XhU6R9QPeyFdGqfg82jMYA==" spinCount="100000" sheet="1" objects="1" scenarios="1"/>
  <mergeCells count="13">
    <mergeCell ref="S9:S10"/>
    <mergeCell ref="B13:D13"/>
    <mergeCell ref="U9:U10"/>
    <mergeCell ref="D27:I27"/>
    <mergeCell ref="G9:G10"/>
    <mergeCell ref="A4:AA4"/>
    <mergeCell ref="A6:D12"/>
    <mergeCell ref="E9:E10"/>
    <mergeCell ref="I9:I10"/>
    <mergeCell ref="K9:K10"/>
    <mergeCell ref="M9:M10"/>
    <mergeCell ref="O9:O10"/>
    <mergeCell ref="Q9:Q10"/>
  </mergeCells>
  <dataValidations count="9">
    <dataValidation type="list" allowBlank="1" showInputMessage="1" showErrorMessage="1" errorTitle="Invalid Data" error="Please select one option from the drop down list" sqref="O9:O10" xr:uid="{00000000-0002-0000-0800-000007000000}">
      <formula1>$Y$33:$Y$38</formula1>
    </dataValidation>
    <dataValidation type="list" allowBlank="1" showInputMessage="1" showErrorMessage="1" errorTitle="Invalid Data" error="Please select one option from the drop down list" sqref="G9:G10" xr:uid="{00000000-0002-0000-0800-000002000000}">
      <formula1>$C$18:$C$21</formula1>
    </dataValidation>
    <dataValidation type="list" allowBlank="1" showInputMessage="1" showErrorMessage="1" errorTitle="Invalid Data" error="Please select one option from the drop down list" sqref="Q9:Q10" xr:uid="{00000000-0002-0000-0800-000005000000}">
      <formula1>$Y$41:$Y$42</formula1>
    </dataValidation>
    <dataValidation type="list" allowBlank="1" showInputMessage="1" showErrorMessage="1" errorTitle="Invalid Data" error="Please select one option from the drop down list" sqref="M9:M10" xr:uid="{00000000-0002-0000-0800-000006000000}">
      <formula1>$Y$30:$Y$30</formula1>
    </dataValidation>
    <dataValidation type="list" allowBlank="1" showInputMessage="1" showErrorMessage="1" errorTitle="Invalid Data" error="Please select one option from the drop down list" sqref="S9:S10" xr:uid="{00000000-0002-0000-0800-000008000000}">
      <formula1>$Y$45:$Y$49</formula1>
    </dataValidation>
    <dataValidation type="list" allowBlank="1" showInputMessage="1" showErrorMessage="1" errorTitle="Invalid Data" error="Please select one option from the drop down list" sqref="U9:U10" xr:uid="{00000000-0002-0000-0800-000004000000}">
      <formula1>$C$52:$C$53</formula1>
    </dataValidation>
    <dataValidation type="list" allowBlank="1" showInputMessage="1" showErrorMessage="1" errorTitle="Invalid Data" error="Please select one option from the drop down list" sqref="I9:I10" xr:uid="{00000000-0002-0000-0800-000003000000}">
      <formula1>$C$24:$C$24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00000000-0002-0000-0800-000001000000}">
      <formula1>$C$15:$C$15</formula1>
    </dataValidation>
    <dataValidation type="list" allowBlank="1" showInputMessage="1" showErrorMessage="1" errorTitle="Invalid Data" error="Please select one option from the drop down list" sqref="K9:K10" xr:uid="{00000000-0002-0000-0800-000000000000}">
      <formula1>$C$27:$C$27</formula1>
    </dataValidation>
  </dataValidations>
  <printOptions horizontalCentered="1"/>
  <pageMargins left="0.5" right="0.25" top="0.25" bottom="0.65" header="0.5" footer="0.28000000000000003"/>
  <pageSetup scale="32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&amp;"Arial,Bold"&amp;Uwww.dynics.com&amp;R&amp;"Impact,Regular"MINI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2019-11-18T18:22:09Z</dcterms:created>
  <dcterms:modified xsi:type="dcterms:W3CDTF">2019-11-18T18:23:06Z</dcterms:modified>
</cp:coreProperties>
</file>