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8 Individual PriceLists\"/>
    </mc:Choice>
  </mc:AlternateContent>
  <xr:revisionPtr revIDLastSave="0" documentId="8_{6CC666B9-BF5F-4E92-8F50-188F4A1D9008}" xr6:coauthVersionLast="28" xr6:coauthVersionMax="28" xr10:uidLastSave="{00000000-0000-0000-0000-000000000000}"/>
  <bookViews>
    <workbookView xWindow="0" yWindow="0" windowWidth="28800" windowHeight="12360" xr2:uid="{C453D4C8-46A3-46B3-99CC-D97E2A7DAC60}"/>
  </bookViews>
  <sheets>
    <sheet name="LH-DOUB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1" l="1"/>
  <c r="AG29" i="1"/>
  <c r="AG32" i="1"/>
  <c r="AG35" i="1"/>
  <c r="AG36" i="1"/>
  <c r="AG39" i="1"/>
  <c r="AG40" i="1"/>
  <c r="AG41" i="1"/>
  <c r="AG44" i="1"/>
  <c r="AG45" i="1"/>
  <c r="AG46" i="1"/>
  <c r="AG47" i="1"/>
  <c r="AG48" i="1"/>
  <c r="AH51" i="1"/>
  <c r="AG51" i="1" s="1"/>
  <c r="AI51" i="1"/>
  <c r="AG52" i="1"/>
  <c r="AG53" i="1"/>
  <c r="AG54" i="1"/>
  <c r="AG57" i="1"/>
  <c r="AG58" i="1"/>
  <c r="AG59" i="1"/>
  <c r="AG60" i="1"/>
  <c r="AG61" i="1"/>
  <c r="AG62" i="1"/>
  <c r="AG65" i="1"/>
  <c r="AG66" i="1"/>
  <c r="D86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</calcChain>
</file>

<file path=xl/sharedStrings.xml><?xml version="1.0" encoding="utf-8"?>
<sst xmlns="http://schemas.openxmlformats.org/spreadsheetml/2006/main" count="117" uniqueCount="103">
  <si>
    <t xml:space="preserve">Please fax your order directly to your LOCAL DISTRIBUTOR or if one is not found fax it to 734.677.6105 or email it to sales@dynics.com </t>
  </si>
  <si>
    <t>ETH</t>
  </si>
  <si>
    <t>ACC2</t>
  </si>
  <si>
    <t>ACC</t>
  </si>
  <si>
    <t>DRV</t>
  </si>
  <si>
    <t>RM</t>
  </si>
  <si>
    <t>OS</t>
  </si>
  <si>
    <t>CPU</t>
  </si>
  <si>
    <t>SYS</t>
  </si>
  <si>
    <t>CHS</t>
  </si>
  <si>
    <t>PS</t>
  </si>
  <si>
    <t>PC</t>
  </si>
  <si>
    <t>CODE</t>
  </si>
  <si>
    <t>ORDER DESCRIPTION</t>
  </si>
  <si>
    <t>PART</t>
  </si>
  <si>
    <t>Part Number:</t>
  </si>
  <si>
    <t>Your Order's Details:</t>
  </si>
  <si>
    <t>RJ45 Capped Ethernet Connector, Sealed Cover</t>
  </si>
  <si>
    <t>C</t>
  </si>
  <si>
    <t>X-Coded M12 Ethernet Connector, Sealed Cover (Up to 1Gbps Data Transfer)</t>
  </si>
  <si>
    <t>B</t>
  </si>
  <si>
    <t>D-Coded M12 Ethernet Connector, Sealed Cover (Up to 100 Mbps Data Transfer)</t>
  </si>
  <si>
    <t>A</t>
  </si>
  <si>
    <t>ETHERNET PORTS</t>
  </si>
  <si>
    <t>No Soundbar Selected</t>
  </si>
  <si>
    <t>X</t>
  </si>
  <si>
    <t>2x Industrial speaker system: 5.16"H x 22.34"W x 3.09"D with a weight of 8lbs. 2 Speakers, 2 channels per unit. Up to 105dB Maximum Output, 15 Watts typical and 32 Watts peak, directly connects to monitor, -30 to +30 degrees tilting angle.</t>
  </si>
  <si>
    <t>S</t>
  </si>
  <si>
    <t>SPEAKER SYSTEM</t>
  </si>
  <si>
    <t>No Wi-Fi Selected</t>
  </si>
  <si>
    <t>2.4/5 GHz Wireless 802.11 a/g/n</t>
  </si>
  <si>
    <t>W</t>
  </si>
  <si>
    <t>ACCESSORY</t>
  </si>
  <si>
    <t>No Internal Drive</t>
  </si>
  <si>
    <t>XX</t>
  </si>
  <si>
    <t>1.92 TB 2.5" Solid-State Flash Drive SATA</t>
  </si>
  <si>
    <t>EM</t>
  </si>
  <si>
    <t>960.0 GB 2.5" Solid-State Flash Drive SATA</t>
  </si>
  <si>
    <t>EL</t>
  </si>
  <si>
    <t>480.0 GB 2.5" Solid-State Flash Drive SATA</t>
  </si>
  <si>
    <t>EK</t>
  </si>
  <si>
    <t>240.0 GB 2.5" Solid-State Flash Drive SATA</t>
  </si>
  <si>
    <t>EB</t>
  </si>
  <si>
    <t>1 TB 2.5" Hard Drive SATA</t>
  </si>
  <si>
    <t>N5</t>
  </si>
  <si>
    <t>INTERNAL DRIVE</t>
  </si>
  <si>
    <t>Only available with VC system</t>
  </si>
  <si>
    <t>16.0 GB RAM DDR4</t>
  </si>
  <si>
    <t>8.0 GB RAM DDR4</t>
  </si>
  <si>
    <t>Only available with JD system</t>
  </si>
  <si>
    <t>8.0 GB RAM DDR3</t>
  </si>
  <si>
    <t>T</t>
  </si>
  <si>
    <t>Only available with JD system and not Available for W10 or E10 OS</t>
  </si>
  <si>
    <t>4.0 GB RAM DDR3</t>
  </si>
  <si>
    <t>MEMORY</t>
  </si>
  <si>
    <t>Windows 10 Embedded 64-bit Version (Win 10 IOT LTSB 2016)</t>
  </si>
  <si>
    <t>E10</t>
  </si>
  <si>
    <t>Windows 10 Pro 64-bit Version</t>
  </si>
  <si>
    <t>W10</t>
  </si>
  <si>
    <t>Windows 7 Embedded Standard - 64-bit Version</t>
  </si>
  <si>
    <t>E76</t>
  </si>
  <si>
    <t>Windows 7 Pro 64-bit Version</t>
  </si>
  <si>
    <t>W76</t>
  </si>
  <si>
    <t>No Operating System</t>
  </si>
  <si>
    <t>OPERATING SYSTEM</t>
  </si>
  <si>
    <t>1.6 GHz Braswell (2.24 GHz Turbo), N3160 Quad Core 2M Cache</t>
  </si>
  <si>
    <t>1A</t>
  </si>
  <si>
    <t>2.6 GHz Intel Core i7, (3.4 GHz Turbo), 6600U Dual Core 4M Cache</t>
  </si>
  <si>
    <t>T6</t>
  </si>
  <si>
    <t>2.4 GHz Intel Core i5, (3.0 GHz Turbo), 6300U Dual Core 3M Cache</t>
  </si>
  <si>
    <t>T5</t>
  </si>
  <si>
    <t>CPU CONFIGURATION</t>
  </si>
  <si>
    <t>6th Gen Intel Skylake-U Chasis I/O: 2x DVI-D, 2x USB 2.0, 2x Ethernet Ports</t>
  </si>
  <si>
    <t>VC</t>
  </si>
  <si>
    <t>3.5" Braswell: 2x DVI-D, 2x USB 2.0, 2x Ethernet Ports</t>
  </si>
  <si>
    <t>JD</t>
  </si>
  <si>
    <t>SYSTEM COMPONENT CONFIGURATION</t>
  </si>
  <si>
    <t>IP65 Sealed, Fanless Industrial Computer, Heat Sink, Graphite Gray and Black Powder Coat Finish, Panel Mounted</t>
  </si>
  <si>
    <t>CHASSIS</t>
  </si>
  <si>
    <t>Only for 75"</t>
  </si>
  <si>
    <t xml:space="preserve">Industrial Video Controller: 9-Hole Grommet Entry, DisplayPort Input and Power Entry. 10 Ft Cable Included DisplayPort Male to DisplayPort Male </t>
  </si>
  <si>
    <t>K</t>
  </si>
  <si>
    <t>Only for 48" and 55"</t>
  </si>
  <si>
    <t xml:space="preserve">Industrial Video Controller: 9-Hole Grommet Entry, DVI-I Input and Power Entry. 10 Ft Cable Included DVI Male to DVI Male </t>
  </si>
  <si>
    <t>I</t>
  </si>
  <si>
    <t>External IPS550 Power Supply: 3-Pin Industrial 100~240 VAC Power Entry - 3-Pin Mini Power Cable Included</t>
  </si>
  <si>
    <t>POWER SUPPLY</t>
  </si>
  <si>
    <t>2x PCs and 2x Displays Configuration</t>
  </si>
  <si>
    <t>2</t>
  </si>
  <si>
    <t>1x PC and 2x Displays Configuration</t>
  </si>
  <si>
    <t>1</t>
  </si>
  <si>
    <t>2x Displays Configuration (No PC Included)</t>
  </si>
  <si>
    <t>0</t>
  </si>
  <si>
    <t>INTERNAL PC</t>
  </si>
  <si>
    <t>75" Industrial Back-To-Back Enclosure, Industrial 16:9 Ratio, LED Display 1920x1080 Full HD Max Res, Rugged Modular Steel, External Power Supply, 15° Tilt Mounting Bracket, Welded Hangers For Ceiling Mount, Polycarbonate Lens, Metal Drip Proof Hood</t>
  </si>
  <si>
    <t>LH75B</t>
  </si>
  <si>
    <t>55" Industrial Back-To-Back Enclosure, Industrial 16:9 Ratio, LED Display 1920x1080 Full HD Max Res, Rugged Modular Steel, External Power Supply, 15° Tilt Mounting Bracket, Welded Hangers For Ceiling Mount, Polycarbonate Lens, Metal Drip Proof Hood</t>
  </si>
  <si>
    <t>LH55B</t>
  </si>
  <si>
    <t>48" Industrial Back-To-Back Enclosure, Industrial 16:9 Ratio, LED Display 1920x1080 Full HD Max Res, Rugged Modular Steel, External Power Supply, 15° Tilt Mounting Bracket, Welded Hangers For Ceiling Mount, Polycarbonate Lens, Metal Drip Proof Hood</t>
  </si>
  <si>
    <t>LH48B</t>
  </si>
  <si>
    <t>DISPLAY</t>
  </si>
  <si>
    <t>Work your part number from left to right always ==&gt;</t>
  </si>
  <si>
    <t>Price List Effective 03/01/2018 Rev. 2.8A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</si>
</sst>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[$$-409]#,##0_);\([$$-409]#,##0\)"/>
    <numFmt numFmtId="167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10"/>
      <color rgb="FFFF0000"/>
      <name val="Tahoma"/>
      <family val="2"/>
    </font>
    <font>
      <b/>
      <sz val="14"/>
      <color indexed="56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3" applyFont="1"/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/>
    </xf>
    <xf numFmtId="165" fontId="2" fillId="0" borderId="1" xfId="1" applyNumberFormat="1" applyFont="1" applyBorder="1" applyAlignment="1">
      <alignment horizontal="right" vertical="center"/>
    </xf>
    <xf numFmtId="0" fontId="2" fillId="0" borderId="2" xfId="3" applyFont="1" applyBorder="1"/>
    <xf numFmtId="0" fontId="2" fillId="0" borderId="3" xfId="3" applyFont="1" applyBorder="1" applyAlignment="1">
      <alignment vertical="center"/>
    </xf>
    <xf numFmtId="49" fontId="2" fillId="0" borderId="4" xfId="3" applyNumberFormat="1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right" vertical="center"/>
    </xf>
    <xf numFmtId="0" fontId="2" fillId="0" borderId="7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right" vertical="center"/>
    </xf>
    <xf numFmtId="49" fontId="4" fillId="0" borderId="0" xfId="3" applyNumberFormat="1" applyFont="1" applyAlignment="1">
      <alignment horizontal="left" vertical="center"/>
    </xf>
    <xf numFmtId="165" fontId="2" fillId="0" borderId="13" xfId="1" applyNumberFormat="1" applyFont="1" applyBorder="1" applyAlignment="1">
      <alignment horizontal="right" vertical="center"/>
    </xf>
    <xf numFmtId="0" fontId="2" fillId="0" borderId="14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49" fontId="2" fillId="0" borderId="17" xfId="3" applyNumberFormat="1" applyFont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2" fillId="3" borderId="19" xfId="3" applyFont="1" applyFill="1" applyBorder="1"/>
    <xf numFmtId="0" fontId="5" fillId="3" borderId="20" xfId="3" applyFont="1" applyFill="1" applyBorder="1" applyAlignment="1">
      <alignment vertical="center"/>
    </xf>
    <xf numFmtId="0" fontId="5" fillId="3" borderId="20" xfId="3" applyFont="1" applyFill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7" fillId="0" borderId="0" xfId="3" applyFont="1"/>
    <xf numFmtId="166" fontId="8" fillId="4" borderId="0" xfId="3" applyNumberFormat="1" applyFont="1" applyFill="1" applyBorder="1"/>
    <xf numFmtId="167" fontId="2" fillId="4" borderId="0" xfId="1" applyNumberFormat="1" applyFont="1" applyFill="1" applyAlignment="1">
      <alignment vertical="center"/>
    </xf>
    <xf numFmtId="167" fontId="2" fillId="4" borderId="0" xfId="1" applyNumberFormat="1" applyFont="1" applyFill="1" applyAlignment="1">
      <alignment horizontal="left" vertical="center"/>
    </xf>
    <xf numFmtId="167" fontId="2" fillId="4" borderId="0" xfId="1" applyNumberFormat="1" applyFont="1" applyFill="1" applyAlignment="1" applyProtection="1">
      <alignment horizontal="center" vertical="center"/>
    </xf>
    <xf numFmtId="167" fontId="2" fillId="4" borderId="0" xfId="1" applyNumberFormat="1" applyFont="1" applyFill="1" applyAlignment="1" applyProtection="1">
      <alignment horizontal="right" vertical="center"/>
    </xf>
    <xf numFmtId="0" fontId="2" fillId="0" borderId="0" xfId="3" applyFont="1" applyBorder="1"/>
    <xf numFmtId="0" fontId="3" fillId="0" borderId="0" xfId="3" applyFont="1" applyBorder="1" applyAlignment="1">
      <alignment horizontal="left"/>
    </xf>
    <xf numFmtId="0" fontId="2" fillId="3" borderId="0" xfId="3" applyFont="1" applyFill="1" applyBorder="1"/>
    <xf numFmtId="167" fontId="2" fillId="3" borderId="0" xfId="1" applyNumberFormat="1" applyFont="1" applyFill="1" applyAlignment="1">
      <alignment horizontal="center" vertical="center"/>
    </xf>
    <xf numFmtId="167" fontId="2" fillId="3" borderId="0" xfId="1" applyNumberFormat="1" applyFont="1" applyFill="1" applyAlignment="1">
      <alignment horizontal="right" vertical="center"/>
    </xf>
    <xf numFmtId="167" fontId="2" fillId="3" borderId="0" xfId="1" applyNumberFormat="1" applyFont="1" applyFill="1" applyAlignment="1">
      <alignment horizontal="left" vertical="center"/>
    </xf>
    <xf numFmtId="167" fontId="2" fillId="3" borderId="0" xfId="1" applyNumberFormat="1" applyFont="1" applyFill="1" applyAlignment="1">
      <alignment horizontal="left" wrapText="1"/>
    </xf>
    <xf numFmtId="0" fontId="9" fillId="0" borderId="0" xfId="3" applyFont="1"/>
    <xf numFmtId="167" fontId="2" fillId="4" borderId="0" xfId="1" applyNumberFormat="1" applyFont="1" applyFill="1" applyAlignment="1">
      <alignment horizontal="left" vertical="center" wrapText="1"/>
    </xf>
    <xf numFmtId="167" fontId="2" fillId="4" borderId="0" xfId="1" applyNumberFormat="1" applyFont="1" applyFill="1" applyBorder="1" applyAlignment="1">
      <alignment horizontal="center" vertical="center"/>
    </xf>
    <xf numFmtId="167" fontId="2" fillId="4" borderId="0" xfId="1" applyNumberFormat="1" applyFont="1" applyFill="1" applyAlignment="1">
      <alignment horizontal="right" vertical="center"/>
    </xf>
    <xf numFmtId="167" fontId="2" fillId="4" borderId="0" xfId="1" applyNumberFormat="1" applyFont="1" applyFill="1" applyAlignment="1">
      <alignment horizontal="left" vertical="center" wrapText="1"/>
    </xf>
    <xf numFmtId="167" fontId="2" fillId="3" borderId="0" xfId="1" applyNumberFormat="1" applyFont="1" applyFill="1" applyBorder="1" applyAlignment="1">
      <alignment horizontal="center"/>
    </xf>
    <xf numFmtId="167" fontId="2" fillId="3" borderId="0" xfId="1" applyNumberFormat="1" applyFont="1" applyFill="1" applyAlignment="1">
      <alignment horizontal="right"/>
    </xf>
    <xf numFmtId="0" fontId="9" fillId="0" borderId="0" xfId="3" applyFont="1" applyBorder="1"/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4" borderId="0" xfId="1" applyNumberFormat="1" applyFont="1" applyFill="1" applyAlignment="1">
      <alignment horizontal="center" vertical="center"/>
    </xf>
    <xf numFmtId="0" fontId="10" fillId="4" borderId="0" xfId="3" applyFont="1" applyFill="1" applyBorder="1"/>
    <xf numFmtId="0" fontId="11" fillId="3" borderId="0" xfId="3" applyFont="1" applyFill="1" applyBorder="1"/>
    <xf numFmtId="167" fontId="2" fillId="0" borderId="0" xfId="1" applyNumberFormat="1" applyFont="1" applyAlignment="1">
      <alignment horizontal="left" vertical="center"/>
    </xf>
    <xf numFmtId="0" fontId="2" fillId="4" borderId="0" xfId="3" applyFont="1" applyFill="1" applyBorder="1"/>
    <xf numFmtId="0" fontId="11" fillId="4" borderId="0" xfId="3" applyFont="1" applyFill="1" applyBorder="1"/>
    <xf numFmtId="167" fontId="2" fillId="3" borderId="0" xfId="1" applyNumberFormat="1" applyFont="1" applyFill="1" applyBorder="1" applyAlignment="1">
      <alignment horizontal="left" vertical="center"/>
    </xf>
    <xf numFmtId="167" fontId="2" fillId="3" borderId="0" xfId="1" applyNumberFormat="1" applyFont="1" applyFill="1" applyBorder="1" applyAlignment="1">
      <alignment horizontal="center" vertical="center"/>
    </xf>
    <xf numFmtId="167" fontId="2" fillId="3" borderId="0" xfId="1" applyNumberFormat="1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horizontal="left" vertical="center" wrapText="1"/>
    </xf>
    <xf numFmtId="0" fontId="10" fillId="4" borderId="0" xfId="3" applyFont="1" applyFill="1" applyBorder="1" applyAlignment="1">
      <alignment vertical="center"/>
    </xf>
    <xf numFmtId="167" fontId="2" fillId="3" borderId="0" xfId="1" applyNumberFormat="1" applyFont="1" applyFill="1" applyAlignment="1">
      <alignment vertical="center"/>
    </xf>
    <xf numFmtId="167" fontId="2" fillId="3" borderId="0" xfId="1" quotePrefix="1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right"/>
    </xf>
    <xf numFmtId="166" fontId="8" fillId="3" borderId="0" xfId="3" applyNumberFormat="1" applyFont="1" applyFill="1" applyBorder="1"/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horizontal="center"/>
    </xf>
    <xf numFmtId="166" fontId="2" fillId="0" borderId="0" xfId="3" applyNumberFormat="1" applyFont="1"/>
    <xf numFmtId="166" fontId="8" fillId="4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/>
    <xf numFmtId="49" fontId="13" fillId="4" borderId="0" xfId="2" applyNumberFormat="1" applyFont="1" applyFill="1" applyBorder="1" applyAlignment="1" applyProtection="1">
      <alignment horizontal="center" vertical="center" wrapText="1"/>
      <protection locked="0"/>
    </xf>
    <xf numFmtId="49" fontId="14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/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" fillId="5" borderId="0" xfId="3" applyFont="1" applyFill="1" applyAlignment="1">
      <alignment horizontal="center"/>
    </xf>
    <xf numFmtId="0" fontId="2" fillId="5" borderId="0" xfId="3" applyFont="1" applyFill="1" applyAlignment="1">
      <alignment horizontal="center"/>
    </xf>
    <xf numFmtId="0" fontId="8" fillId="0" borderId="0" xfId="3" applyFont="1" applyAlignment="1">
      <alignment horizontal="right"/>
    </xf>
    <xf numFmtId="0" fontId="15" fillId="0" borderId="0" xfId="3" applyFont="1" applyAlignment="1">
      <alignment horizontal="center" vertical="center"/>
    </xf>
  </cellXfs>
  <cellStyles count="4">
    <cellStyle name="20% - Accent1" xfId="2" builtinId="30"/>
    <cellStyle name="Currency" xfId="1" builtinId="4"/>
    <cellStyle name="Normal" xfId="0" builtinId="0"/>
    <cellStyle name="Normal 2" xfId="3" xr:uid="{AA043FD2-9F8D-400C-9D15-32DA6F98CE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LH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3882043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12530485-15D6-4BA9-8A77-9AC89742E190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5118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LH</a:t>
          </a:r>
          <a:r>
            <a:rPr lang="en-US" sz="36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B2B</a:t>
          </a:r>
          <a:endParaRPr lang="en-US" sz="36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ustrial Enclosure with XiS PC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6</xdr:col>
      <xdr:colOff>428625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76404C7-188E-4381-82EC-E16C1342DC5A}"/>
            </a:ext>
          </a:extLst>
        </xdr:cNvPr>
        <xdr:cNvSpPr txBox="1">
          <a:spLocks noChangeArrowheads="1"/>
        </xdr:cNvSpPr>
      </xdr:nvSpPr>
      <xdr:spPr bwMode="auto">
        <a:xfrm>
          <a:off x="2482453" y="869156"/>
          <a:ext cx="160377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381495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449B8603-B2B8-411D-986A-175272BF32B4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3744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4533" cy="27808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EA6C0FE-B9ED-4C97-9D40-677914BCB8D4}"/>
            </a:ext>
          </a:extLst>
        </xdr:cNvPr>
        <xdr:cNvSpPr/>
      </xdr:nvSpPr>
      <xdr:spPr>
        <a:xfrm>
          <a:off x="611504" y="647700"/>
          <a:ext cx="221453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1651635</xdr:colOff>
      <xdr:row>12</xdr:row>
      <xdr:rowOff>66675</xdr:rowOff>
    </xdr:from>
    <xdr:ext cx="2225606" cy="27808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49FB92F-EF9A-4560-AA27-F6AEA5E96474}"/>
            </a:ext>
          </a:extLst>
        </xdr:cNvPr>
        <xdr:cNvSpPr/>
      </xdr:nvSpPr>
      <xdr:spPr>
        <a:xfrm>
          <a:off x="2442210" y="2009775"/>
          <a:ext cx="222560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381495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F98D801D-3E3D-4107-8CBD-4C10E9C63166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744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8" name="Picture 116" descr="Dynics Logo">
          <a:extLst>
            <a:ext uri="{FF2B5EF4-FFF2-40B4-BE49-F238E27FC236}">
              <a16:creationId xmlns:a16="http://schemas.microsoft.com/office/drawing/2014/main" id="{ECBF930F-4711-48D5-A2C6-B3CA03A6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24</xdr:col>
      <xdr:colOff>147627</xdr:colOff>
      <xdr:row>1</xdr:row>
      <xdr:rowOff>157702</xdr:rowOff>
    </xdr:from>
    <xdr:ext cx="2039469" cy="216149"/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75965-2577-4160-9EEB-1C2C3E66F45B}"/>
            </a:ext>
          </a:extLst>
        </xdr:cNvPr>
        <xdr:cNvSpPr/>
      </xdr:nvSpPr>
      <xdr:spPr>
        <a:xfrm>
          <a:off x="14778027" y="31962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14</xdr:col>
      <xdr:colOff>44053</xdr:colOff>
      <xdr:row>5</xdr:row>
      <xdr:rowOff>59531</xdr:rowOff>
    </xdr:from>
    <xdr:to>
      <xdr:col>14</xdr:col>
      <xdr:colOff>396182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9CB44ACF-90E3-4FE8-ADB6-F34C7C320504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521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396182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6EF0D280-9190-4290-A4EF-236BCF327075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521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523875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86D0A604-6077-4FCF-AFC7-6F2065810260}"/>
            </a:ext>
          </a:extLst>
        </xdr:cNvPr>
        <xdr:cNvSpPr txBox="1">
          <a:spLocks noChangeArrowheads="1"/>
        </xdr:cNvSpPr>
      </xdr:nvSpPr>
      <xdr:spPr bwMode="auto">
        <a:xfrm>
          <a:off x="11016853" y="869156"/>
          <a:ext cx="47982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396182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15C29436-2EAB-43DC-92F8-C37C285EBE38}"/>
            </a:ext>
          </a:extLst>
        </xdr:cNvPr>
        <xdr:cNvSpPr txBox="1">
          <a:spLocks noChangeArrowheads="1"/>
        </xdr:cNvSpPr>
      </xdr:nvSpPr>
      <xdr:spPr bwMode="auto">
        <a:xfrm>
          <a:off x="12236053" y="869156"/>
          <a:ext cx="3521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22</xdr:col>
      <xdr:colOff>57150</xdr:colOff>
      <xdr:row>5</xdr:row>
      <xdr:rowOff>59531</xdr:rowOff>
    </xdr:from>
    <xdr:to>
      <xdr:col>22</xdr:col>
      <xdr:colOff>623300</xdr:colOff>
      <xdr:row>6</xdr:row>
      <xdr:rowOff>221456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3AF0E5EB-897E-4BAB-9909-29EB7D44ED41}"/>
            </a:ext>
          </a:extLst>
        </xdr:cNvPr>
        <xdr:cNvSpPr txBox="1">
          <a:spLocks noChangeArrowheads="1"/>
        </xdr:cNvSpPr>
      </xdr:nvSpPr>
      <xdr:spPr bwMode="auto">
        <a:xfrm>
          <a:off x="13468350" y="869156"/>
          <a:ext cx="556625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24</xdr:col>
      <xdr:colOff>25003</xdr:colOff>
      <xdr:row>5</xdr:row>
      <xdr:rowOff>78581</xdr:rowOff>
    </xdr:from>
    <xdr:to>
      <xdr:col>24</xdr:col>
      <xdr:colOff>362705</xdr:colOff>
      <xdr:row>6</xdr:row>
      <xdr:rowOff>240506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FFA9BC3D-559D-43CB-8F05-EDC79E82C7F0}"/>
            </a:ext>
          </a:extLst>
        </xdr:cNvPr>
        <xdr:cNvSpPr txBox="1">
          <a:spLocks noChangeArrowheads="1"/>
        </xdr:cNvSpPr>
      </xdr:nvSpPr>
      <xdr:spPr bwMode="auto">
        <a:xfrm>
          <a:off x="14655403" y="888206"/>
          <a:ext cx="337702" cy="2476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26</xdr:col>
      <xdr:colOff>108823</xdr:colOff>
      <xdr:row>5</xdr:row>
      <xdr:rowOff>59531</xdr:rowOff>
    </xdr:from>
    <xdr:to>
      <xdr:col>26</xdr:col>
      <xdr:colOff>559276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5616D570-3CC6-4CEC-B4D6-29DEBC944B94}"/>
            </a:ext>
          </a:extLst>
        </xdr:cNvPr>
        <xdr:cNvSpPr txBox="1">
          <a:spLocks noChangeArrowheads="1"/>
        </xdr:cNvSpPr>
      </xdr:nvSpPr>
      <xdr:spPr bwMode="auto">
        <a:xfrm>
          <a:off x="15958423" y="869156"/>
          <a:ext cx="45045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9</xdr:col>
      <xdr:colOff>13097</xdr:colOff>
      <xdr:row>6</xdr:row>
      <xdr:rowOff>202060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DBED17CF-A364-4771-9C9C-6D3976839504}"/>
            </a:ext>
          </a:extLst>
        </xdr:cNvPr>
        <xdr:cNvSpPr txBox="1">
          <a:spLocks noChangeArrowheads="1"/>
        </xdr:cNvSpPr>
      </xdr:nvSpPr>
      <xdr:spPr bwMode="auto">
        <a:xfrm>
          <a:off x="4876800" y="857250"/>
          <a:ext cx="622697" cy="2782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PC</a:t>
          </a:r>
        </a:p>
      </xdr:txBody>
    </xdr:sp>
    <xdr:clientData/>
  </xdr:twoCellAnchor>
  <xdr:twoCellAnchor>
    <xdr:from>
      <xdr:col>27</xdr:col>
      <xdr:colOff>42148</xdr:colOff>
      <xdr:row>5</xdr:row>
      <xdr:rowOff>59531</xdr:rowOff>
    </xdr:from>
    <xdr:to>
      <xdr:col>28</xdr:col>
      <xdr:colOff>437477</xdr:colOff>
      <xdr:row>6</xdr:row>
      <xdr:rowOff>221456</xdr:rowOff>
    </xdr:to>
    <xdr:sp macro="" textlink="">
      <xdr:nvSpPr>
        <xdr:cNvPr id="18" name="Text Box 88">
          <a:extLst>
            <a:ext uri="{FF2B5EF4-FFF2-40B4-BE49-F238E27FC236}">
              <a16:creationId xmlns:a16="http://schemas.microsoft.com/office/drawing/2014/main" id="{DDAA8B7C-8541-413E-8080-D8E9BEDB91B8}"/>
            </a:ext>
          </a:extLst>
        </xdr:cNvPr>
        <xdr:cNvSpPr txBox="1">
          <a:spLocks noChangeArrowheads="1"/>
        </xdr:cNvSpPr>
      </xdr:nvSpPr>
      <xdr:spPr bwMode="auto">
        <a:xfrm>
          <a:off x="16501348" y="869156"/>
          <a:ext cx="10049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29</xdr:col>
      <xdr:colOff>42148</xdr:colOff>
      <xdr:row>5</xdr:row>
      <xdr:rowOff>59531</xdr:rowOff>
    </xdr:from>
    <xdr:to>
      <xdr:col>30</xdr:col>
      <xdr:colOff>437477</xdr:colOff>
      <xdr:row>6</xdr:row>
      <xdr:rowOff>221456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00882D39-0E13-489E-8868-1B14BC38D3D5}"/>
            </a:ext>
          </a:extLst>
        </xdr:cNvPr>
        <xdr:cNvSpPr txBox="1">
          <a:spLocks noChangeArrowheads="1"/>
        </xdr:cNvSpPr>
      </xdr:nvSpPr>
      <xdr:spPr bwMode="auto">
        <a:xfrm>
          <a:off x="17720548" y="869156"/>
          <a:ext cx="10049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ETH</a:t>
          </a:r>
        </a:p>
      </xdr:txBody>
    </xdr:sp>
    <xdr:clientData/>
  </xdr:twoCellAnchor>
  <xdr:oneCellAnchor>
    <xdr:from>
      <xdr:col>1</xdr:col>
      <xdr:colOff>371475</xdr:colOff>
      <xdr:row>6</xdr:row>
      <xdr:rowOff>68908</xdr:rowOff>
    </xdr:from>
    <xdr:ext cx="809625" cy="569268"/>
    <xdr:pic>
      <xdr:nvPicPr>
        <xdr:cNvPr id="20" name="Picture 17">
          <a:extLst>
            <a:ext uri="{FF2B5EF4-FFF2-40B4-BE49-F238E27FC236}">
              <a16:creationId xmlns:a16="http://schemas.microsoft.com/office/drawing/2014/main" id="{BDE9C3DF-C654-4848-88DB-0EF4EF184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40458"/>
          <a:ext cx="809625" cy="569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2552699</xdr:colOff>
      <xdr:row>5</xdr:row>
      <xdr:rowOff>114300</xdr:rowOff>
    </xdr:from>
    <xdr:ext cx="1189139" cy="800100"/>
    <xdr:pic>
      <xdr:nvPicPr>
        <xdr:cNvPr id="21" name="Picture 20">
          <a:extLst>
            <a:ext uri="{FF2B5EF4-FFF2-40B4-BE49-F238E27FC236}">
              <a16:creationId xmlns:a16="http://schemas.microsoft.com/office/drawing/2014/main" id="{381E2BC5-94C5-4F82-835A-0197FE6E2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399" y="923925"/>
          <a:ext cx="1189139" cy="800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2987-69FE-4EB3-8C18-CCBD7B2ADFC1}">
  <sheetPr>
    <pageSetUpPr fitToPage="1"/>
  </sheetPr>
  <dimension ref="A1:AI105"/>
  <sheetViews>
    <sheetView showGridLines="0" tabSelected="1" zoomScaleNormal="100" zoomScalePageLayoutView="91" workbookViewId="0">
      <pane xSplit="4" ySplit="12" topLeftCell="E13" activePane="bottomRight" state="frozen"/>
      <selection activeCell="E9" sqref="E9:G10"/>
      <selection pane="topRight" activeCell="E9" sqref="E9:G10"/>
      <selection pane="bottomLeft" activeCell="E9" sqref="E9:G10"/>
      <selection pane="bottomRight" activeCell="E9" sqref="E9:G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6.140625" style="1" customWidth="1"/>
    <col min="6" max="6" width="0.85546875" style="1" customWidth="1"/>
    <col min="7" max="7" width="3.85546875" style="1" customWidth="1"/>
    <col min="8" max="8" width="0.85546875" style="1" customWidth="1"/>
    <col min="9" max="9" width="8.855468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7.28515625" style="1" customWidth="1"/>
    <col min="16" max="16" width="0.85546875" style="1" customWidth="1"/>
    <col min="17" max="17" width="7.28515625" style="1" customWidth="1"/>
    <col min="18" max="18" width="0.85546875" style="1" customWidth="1"/>
    <col min="19" max="19" width="7.42578125" style="1" customWidth="1"/>
    <col min="20" max="20" width="0.85546875" style="1" customWidth="1"/>
    <col min="21" max="21" width="7.28515625" style="1" customWidth="1"/>
    <col min="22" max="22" width="0.85546875" style="1" customWidth="1"/>
    <col min="23" max="23" width="10.42578125" style="1" customWidth="1"/>
    <col min="24" max="24" width="0.85546875" style="1" customWidth="1"/>
    <col min="25" max="25" width="7.28515625" style="1" customWidth="1"/>
    <col min="26" max="26" width="0.85546875" style="1" customWidth="1"/>
    <col min="27" max="27" width="10.7109375" style="1" customWidth="1"/>
    <col min="28" max="28" width="0.85546875" style="1" customWidth="1"/>
    <col min="29" max="29" width="7.140625" style="1" customWidth="1"/>
    <col min="30" max="30" width="0.85546875" style="1" customWidth="1"/>
    <col min="31" max="31" width="7.140625" style="1" customWidth="1"/>
    <col min="32" max="32" width="0.85546875" style="1" customWidth="1"/>
    <col min="33" max="33" width="12.5703125" style="1" customWidth="1"/>
    <col min="34" max="16384" width="9.140625" style="1"/>
  </cols>
  <sheetData>
    <row r="1" spans="1:33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33" ht="18" x14ac:dyDescent="0.2">
      <c r="A2" s="76"/>
      <c r="B2" s="76"/>
      <c r="C2" s="76"/>
      <c r="D2" s="76"/>
      <c r="E2" s="82" t="s">
        <v>102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81"/>
    </row>
    <row r="3" spans="1:33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33" ht="2.2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3" ht="18" customHeight="1" x14ac:dyDescent="0.2">
      <c r="A5" s="77"/>
      <c r="B5" s="77"/>
      <c r="C5" s="77"/>
      <c r="D5" s="77"/>
      <c r="E5" s="78" t="s">
        <v>101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33" x14ac:dyDescent="0.2">
      <c r="A6" s="72"/>
      <c r="B6" s="72"/>
      <c r="C6" s="72"/>
      <c r="D6" s="72"/>
      <c r="E6" s="76"/>
      <c r="F6" s="76"/>
      <c r="K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AA6" s="76"/>
      <c r="AC6" s="76"/>
      <c r="AE6" s="76"/>
      <c r="AG6" s="76"/>
    </row>
    <row r="7" spans="1:33" ht="21" customHeight="1" x14ac:dyDescent="0.2">
      <c r="A7" s="72"/>
      <c r="B7" s="72"/>
      <c r="C7" s="72"/>
      <c r="D7" s="72"/>
      <c r="E7" s="76"/>
      <c r="F7" s="76"/>
      <c r="K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AA7" s="76"/>
      <c r="AC7" s="76"/>
      <c r="AE7" s="76"/>
      <c r="AG7" s="76"/>
    </row>
    <row r="8" spans="1:33" ht="3" customHeight="1" x14ac:dyDescent="0.2">
      <c r="A8" s="72"/>
      <c r="B8" s="72"/>
      <c r="C8" s="72"/>
      <c r="D8" s="72"/>
      <c r="E8" s="69"/>
      <c r="F8" s="69"/>
      <c r="G8" s="69"/>
      <c r="I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AA8" s="69"/>
      <c r="AG8" s="69"/>
    </row>
    <row r="9" spans="1:33" ht="12.75" customHeight="1" x14ac:dyDescent="0.2">
      <c r="A9" s="72"/>
      <c r="B9" s="72"/>
      <c r="C9" s="72"/>
      <c r="D9" s="72"/>
      <c r="E9" s="74"/>
      <c r="F9" s="74"/>
      <c r="G9" s="74"/>
      <c r="I9" s="75"/>
      <c r="K9" s="75"/>
      <c r="L9" s="36"/>
      <c r="M9" s="74"/>
      <c r="O9" s="75"/>
      <c r="Q9" s="75"/>
      <c r="S9" s="74"/>
      <c r="U9" s="75"/>
      <c r="W9" s="74"/>
      <c r="X9" s="36"/>
      <c r="Y9" s="75"/>
      <c r="AA9" s="74"/>
      <c r="AC9" s="75"/>
      <c r="AE9" s="74"/>
    </row>
    <row r="10" spans="1:33" ht="12.75" customHeight="1" x14ac:dyDescent="0.2">
      <c r="A10" s="72"/>
      <c r="B10" s="72"/>
      <c r="C10" s="72"/>
      <c r="D10" s="72"/>
      <c r="E10" s="74"/>
      <c r="F10" s="74"/>
      <c r="G10" s="74"/>
      <c r="I10" s="75"/>
      <c r="K10" s="75"/>
      <c r="L10" s="36"/>
      <c r="M10" s="74"/>
      <c r="O10" s="75"/>
      <c r="Q10" s="75"/>
      <c r="S10" s="74"/>
      <c r="U10" s="75"/>
      <c r="W10" s="74"/>
      <c r="X10" s="36"/>
      <c r="Y10" s="75"/>
      <c r="AA10" s="74"/>
      <c r="AC10" s="75"/>
      <c r="AE10" s="74"/>
    </row>
    <row r="11" spans="1:33" s="73" customFormat="1" ht="3" customHeight="1" x14ac:dyDescent="0.2">
      <c r="A11" s="72"/>
      <c r="B11" s="72"/>
      <c r="C11" s="72"/>
      <c r="D11" s="72"/>
      <c r="E11" s="31"/>
      <c r="F11" s="31"/>
      <c r="G11" s="31"/>
      <c r="I11" s="67"/>
      <c r="K11" s="67"/>
      <c r="M11" s="31"/>
      <c r="O11" s="67"/>
      <c r="Q11" s="67"/>
      <c r="S11" s="31"/>
      <c r="U11" s="67"/>
      <c r="W11" s="31"/>
      <c r="Y11" s="67"/>
      <c r="AA11" s="31"/>
      <c r="AC11" s="67"/>
      <c r="AE11" s="31"/>
    </row>
    <row r="12" spans="1:33" ht="12.75" customHeight="1" x14ac:dyDescent="0.2">
      <c r="A12" s="72"/>
      <c r="B12" s="72"/>
      <c r="C12" s="72"/>
      <c r="D12" s="72"/>
      <c r="E12" s="71"/>
      <c r="F12" s="71"/>
      <c r="G12" s="71"/>
      <c r="I12" s="67"/>
      <c r="K12" s="67"/>
      <c r="L12" s="36"/>
      <c r="M12" s="31"/>
      <c r="O12" s="67"/>
      <c r="P12" s="36"/>
      <c r="Q12" s="67"/>
      <c r="R12" s="36"/>
      <c r="S12" s="31"/>
      <c r="U12" s="67"/>
      <c r="V12" s="36"/>
      <c r="W12" s="31"/>
      <c r="Y12" s="67"/>
      <c r="AA12" s="31"/>
      <c r="AC12" s="67"/>
      <c r="AE12" s="31"/>
      <c r="AG12" s="70"/>
    </row>
    <row r="13" spans="1:33" ht="37.5" customHeight="1" x14ac:dyDescent="0.2">
      <c r="A13" s="69"/>
      <c r="B13" s="68"/>
      <c r="C13" s="68"/>
      <c r="D13" s="68"/>
      <c r="E13" s="31"/>
      <c r="F13" s="31"/>
      <c r="G13" s="31"/>
      <c r="I13" s="67"/>
      <c r="K13" s="38"/>
      <c r="M13" s="31"/>
      <c r="O13" s="38"/>
      <c r="P13" s="36"/>
      <c r="Q13" s="38"/>
      <c r="R13" s="36"/>
      <c r="S13" s="31"/>
      <c r="U13" s="38"/>
      <c r="V13" s="36"/>
      <c r="W13" s="31"/>
      <c r="Y13" s="38"/>
      <c r="AA13" s="31"/>
      <c r="AC13" s="38"/>
      <c r="AE13" s="31"/>
    </row>
    <row r="14" spans="1:33" x14ac:dyDescent="0.2">
      <c r="C14" s="37" t="s">
        <v>100</v>
      </c>
      <c r="D14" s="37"/>
      <c r="E14" s="57"/>
      <c r="F14" s="57"/>
      <c r="G14" s="57"/>
      <c r="H14" s="36"/>
      <c r="I14" s="38"/>
      <c r="J14" s="36"/>
      <c r="K14" s="38"/>
      <c r="L14" s="36"/>
      <c r="M14" s="57"/>
      <c r="N14" s="36"/>
      <c r="O14" s="38"/>
      <c r="P14" s="36"/>
      <c r="Q14" s="38"/>
      <c r="R14" s="36"/>
      <c r="S14" s="31"/>
      <c r="U14" s="38"/>
      <c r="V14" s="36"/>
      <c r="W14" s="31"/>
      <c r="Y14" s="38"/>
      <c r="AA14" s="31"/>
      <c r="AC14" s="38"/>
      <c r="AE14" s="31"/>
    </row>
    <row r="15" spans="1:33" ht="61.5" customHeight="1" x14ac:dyDescent="0.2">
      <c r="B15" s="35"/>
      <c r="C15" s="34" t="s">
        <v>99</v>
      </c>
      <c r="D15" s="47" t="s">
        <v>98</v>
      </c>
      <c r="E15" s="57"/>
      <c r="F15" s="57"/>
      <c r="G15" s="57"/>
      <c r="H15" s="36"/>
      <c r="I15" s="38"/>
      <c r="J15" s="36"/>
      <c r="K15" s="38"/>
      <c r="L15" s="36"/>
      <c r="M15" s="57"/>
      <c r="N15" s="36"/>
      <c r="O15" s="38"/>
      <c r="P15" s="36"/>
      <c r="Q15" s="38"/>
      <c r="R15" s="36"/>
      <c r="S15" s="31"/>
      <c r="U15" s="38"/>
      <c r="V15" s="36"/>
      <c r="W15" s="31"/>
      <c r="Y15" s="38"/>
      <c r="AA15" s="31"/>
      <c r="AC15" s="38"/>
      <c r="AE15" s="31"/>
    </row>
    <row r="16" spans="1:33" ht="61.5" customHeight="1" x14ac:dyDescent="0.2">
      <c r="B16" s="35"/>
      <c r="C16" s="34" t="s">
        <v>97</v>
      </c>
      <c r="D16" s="47" t="s">
        <v>96</v>
      </c>
      <c r="E16" s="57"/>
      <c r="F16" s="57"/>
      <c r="G16" s="57"/>
      <c r="H16" s="36"/>
      <c r="I16" s="38"/>
      <c r="J16" s="36"/>
      <c r="K16" s="38"/>
      <c r="L16" s="36"/>
      <c r="M16" s="57"/>
      <c r="N16" s="36"/>
      <c r="O16" s="38"/>
      <c r="P16" s="36"/>
      <c r="Q16" s="38"/>
      <c r="R16" s="36"/>
      <c r="S16" s="31"/>
      <c r="U16" s="38"/>
      <c r="V16" s="36"/>
      <c r="W16" s="31"/>
      <c r="Y16" s="38"/>
      <c r="AA16" s="31"/>
      <c r="AC16" s="38"/>
      <c r="AE16" s="31"/>
    </row>
    <row r="17" spans="2:33" ht="61.5" customHeight="1" x14ac:dyDescent="0.2">
      <c r="B17" s="35"/>
      <c r="C17" s="34" t="s">
        <v>95</v>
      </c>
      <c r="D17" s="47" t="s">
        <v>94</v>
      </c>
      <c r="E17" s="63"/>
      <c r="F17" s="57"/>
      <c r="G17" s="57"/>
      <c r="H17" s="36"/>
      <c r="I17" s="38"/>
      <c r="J17" s="36"/>
      <c r="K17" s="38"/>
      <c r="L17" s="36"/>
      <c r="M17" s="57"/>
      <c r="N17" s="36"/>
      <c r="O17" s="38"/>
      <c r="P17" s="36"/>
      <c r="Q17" s="38"/>
      <c r="R17" s="36"/>
      <c r="S17" s="31"/>
      <c r="U17" s="38"/>
      <c r="V17" s="36"/>
      <c r="W17" s="31"/>
      <c r="Y17" s="38"/>
      <c r="AA17" s="31"/>
      <c r="AC17" s="38"/>
      <c r="AE17" s="31"/>
    </row>
    <row r="18" spans="2:33" ht="15" customHeight="1" x14ac:dyDescent="0.2">
      <c r="B18" s="51"/>
      <c r="C18" s="52"/>
      <c r="D18" s="51"/>
      <c r="E18" s="36"/>
      <c r="F18" s="36"/>
      <c r="G18" s="36"/>
      <c r="H18" s="36"/>
      <c r="I18" s="38"/>
      <c r="J18" s="36"/>
      <c r="K18" s="38"/>
      <c r="L18" s="36"/>
      <c r="M18" s="57"/>
      <c r="N18" s="36"/>
      <c r="O18" s="38"/>
      <c r="P18" s="36"/>
      <c r="Q18" s="38"/>
      <c r="R18" s="36"/>
      <c r="S18" s="31"/>
      <c r="U18" s="38"/>
      <c r="V18" s="36"/>
      <c r="W18" s="33"/>
      <c r="Y18" s="38"/>
      <c r="AA18" s="31"/>
      <c r="AC18" s="38"/>
      <c r="AE18" s="31"/>
    </row>
    <row r="19" spans="2:33" ht="15" customHeight="1" x14ac:dyDescent="0.2">
      <c r="B19" s="66"/>
      <c r="C19" s="37" t="s">
        <v>93</v>
      </c>
      <c r="D19" s="56"/>
      <c r="E19" s="37"/>
      <c r="F19" s="37"/>
      <c r="G19" s="37"/>
      <c r="H19" s="37"/>
      <c r="I19" s="38"/>
      <c r="J19" s="37"/>
      <c r="K19" s="38"/>
      <c r="L19" s="36"/>
      <c r="M19" s="57"/>
      <c r="N19" s="36"/>
      <c r="O19" s="38"/>
      <c r="P19" s="36"/>
      <c r="Q19" s="38"/>
      <c r="R19" s="36"/>
      <c r="S19" s="31"/>
      <c r="U19" s="38"/>
      <c r="V19" s="36"/>
      <c r="W19" s="33"/>
      <c r="Y19" s="38"/>
      <c r="AA19" s="31"/>
      <c r="AC19" s="38"/>
      <c r="AE19" s="31"/>
    </row>
    <row r="20" spans="2:33" ht="15" customHeight="1" x14ac:dyDescent="0.2">
      <c r="B20" s="40"/>
      <c r="C20" s="65" t="s">
        <v>92</v>
      </c>
      <c r="D20" s="61" t="s">
        <v>91</v>
      </c>
      <c r="E20" s="55"/>
      <c r="F20" s="38"/>
      <c r="G20" s="38"/>
      <c r="H20" s="38"/>
      <c r="I20" s="38"/>
      <c r="J20" s="37"/>
      <c r="K20" s="38"/>
      <c r="L20" s="36"/>
      <c r="M20" s="57"/>
      <c r="N20" s="36"/>
      <c r="O20" s="38"/>
      <c r="P20" s="36"/>
      <c r="Q20" s="38"/>
      <c r="R20" s="36"/>
      <c r="S20" s="31"/>
      <c r="U20" s="38"/>
      <c r="V20" s="36"/>
      <c r="W20" s="33"/>
      <c r="Y20" s="38"/>
      <c r="AA20" s="31"/>
      <c r="AC20" s="38"/>
      <c r="AE20" s="31"/>
    </row>
    <row r="21" spans="2:33" ht="15" customHeight="1" x14ac:dyDescent="0.2">
      <c r="B21" s="40"/>
      <c r="C21" s="60" t="s">
        <v>90</v>
      </c>
      <c r="D21" s="61" t="s">
        <v>89</v>
      </c>
      <c r="E21" s="55"/>
      <c r="F21" s="38"/>
      <c r="G21" s="38"/>
      <c r="H21" s="38"/>
      <c r="I21" s="38"/>
      <c r="J21" s="37"/>
      <c r="K21" s="38"/>
      <c r="L21" s="36"/>
      <c r="M21" s="57"/>
      <c r="N21" s="36"/>
      <c r="O21" s="38"/>
      <c r="P21" s="36"/>
      <c r="Q21" s="38"/>
      <c r="R21" s="36"/>
      <c r="S21" s="31"/>
      <c r="U21" s="38"/>
      <c r="V21" s="36"/>
      <c r="W21" s="33"/>
      <c r="Y21" s="38"/>
      <c r="AA21" s="31"/>
      <c r="AC21" s="38"/>
      <c r="AE21" s="31"/>
    </row>
    <row r="22" spans="2:33" ht="15" customHeight="1" x14ac:dyDescent="0.2">
      <c r="B22" s="40"/>
      <c r="C22" s="60" t="s">
        <v>88</v>
      </c>
      <c r="D22" s="61" t="s">
        <v>87</v>
      </c>
      <c r="E22" s="55"/>
      <c r="F22" s="38"/>
      <c r="G22" s="38"/>
      <c r="H22" s="38"/>
      <c r="I22" s="38"/>
      <c r="J22" s="37"/>
      <c r="K22" s="38"/>
      <c r="L22" s="36"/>
      <c r="M22" s="57"/>
      <c r="N22" s="36"/>
      <c r="O22" s="38"/>
      <c r="P22" s="36"/>
      <c r="Q22" s="38"/>
      <c r="R22" s="36"/>
      <c r="S22" s="31"/>
      <c r="U22" s="38"/>
      <c r="V22" s="36"/>
      <c r="W22" s="33"/>
      <c r="Y22" s="38"/>
      <c r="AA22" s="31"/>
      <c r="AC22" s="38"/>
      <c r="AE22" s="31"/>
    </row>
    <row r="23" spans="2:33" ht="15" customHeight="1" x14ac:dyDescent="0.2">
      <c r="B23" s="51"/>
      <c r="C23" s="52"/>
      <c r="D23" s="51"/>
      <c r="E23" s="36"/>
      <c r="F23" s="36"/>
      <c r="G23" s="36"/>
      <c r="H23" s="36"/>
      <c r="I23" s="36"/>
      <c r="J23" s="37"/>
      <c r="K23" s="38"/>
      <c r="L23" s="36"/>
      <c r="M23" s="57"/>
      <c r="N23" s="36"/>
      <c r="O23" s="38"/>
      <c r="P23" s="36"/>
      <c r="Q23" s="38"/>
      <c r="R23" s="36"/>
      <c r="S23" s="31"/>
      <c r="U23" s="38"/>
      <c r="V23" s="36"/>
      <c r="W23" s="33"/>
      <c r="Y23" s="38"/>
      <c r="AA23" s="31"/>
      <c r="AC23" s="38"/>
      <c r="AE23" s="31"/>
    </row>
    <row r="24" spans="2:33" ht="14.25" customHeight="1" x14ac:dyDescent="0.2">
      <c r="B24" s="51"/>
      <c r="C24" s="37" t="s">
        <v>86</v>
      </c>
      <c r="D24" s="51"/>
      <c r="E24" s="36"/>
      <c r="F24" s="36"/>
      <c r="G24" s="36"/>
      <c r="H24" s="36"/>
      <c r="I24" s="36"/>
      <c r="J24" s="36"/>
      <c r="K24" s="38"/>
      <c r="L24" s="36"/>
      <c r="M24" s="57"/>
      <c r="N24" s="36"/>
      <c r="O24" s="38"/>
      <c r="P24" s="36"/>
      <c r="Q24" s="38"/>
      <c r="R24" s="36"/>
      <c r="S24" s="31"/>
      <c r="U24" s="38"/>
      <c r="V24" s="36"/>
      <c r="W24" s="33"/>
      <c r="Y24" s="48"/>
      <c r="AA24" s="31"/>
      <c r="AC24" s="38"/>
      <c r="AE24" s="31"/>
    </row>
    <row r="25" spans="2:33" ht="14.25" customHeight="1" x14ac:dyDescent="0.2">
      <c r="B25" s="40"/>
      <c r="C25" s="60" t="s">
        <v>20</v>
      </c>
      <c r="D25" s="41" t="s">
        <v>85</v>
      </c>
      <c r="E25" s="64"/>
      <c r="F25" s="64"/>
      <c r="G25" s="64"/>
      <c r="H25" s="64"/>
      <c r="I25" s="64"/>
      <c r="J25" s="64"/>
      <c r="K25" s="38"/>
      <c r="L25" s="36"/>
      <c r="M25" s="57"/>
      <c r="N25" s="36"/>
      <c r="O25" s="38"/>
      <c r="P25" s="36"/>
      <c r="Q25" s="38"/>
      <c r="R25" s="36"/>
      <c r="S25" s="31"/>
      <c r="U25" s="38"/>
      <c r="V25" s="36"/>
      <c r="W25" s="33"/>
      <c r="Y25" s="48"/>
      <c r="AA25" s="31"/>
      <c r="AC25" s="38"/>
      <c r="AE25" s="31"/>
    </row>
    <row r="26" spans="2:33" ht="15" customHeight="1" x14ac:dyDescent="0.2">
      <c r="B26" s="51"/>
      <c r="C26" s="52"/>
      <c r="D26" s="51"/>
      <c r="E26" s="36"/>
      <c r="F26" s="36"/>
      <c r="G26" s="36"/>
      <c r="H26" s="36"/>
      <c r="I26" s="36"/>
      <c r="J26" s="36"/>
      <c r="K26" s="36"/>
      <c r="L26" s="36"/>
      <c r="M26" s="57"/>
      <c r="N26" s="36"/>
      <c r="O26" s="38"/>
      <c r="P26" s="36"/>
      <c r="Q26" s="38"/>
      <c r="R26" s="36"/>
      <c r="S26" s="31"/>
      <c r="U26" s="38"/>
      <c r="V26" s="36"/>
      <c r="W26" s="33"/>
      <c r="Y26" s="48"/>
      <c r="AA26" s="31"/>
      <c r="AC26" s="38"/>
      <c r="AE26" s="31"/>
    </row>
    <row r="27" spans="2:33" ht="15" customHeight="1" x14ac:dyDescent="0.2">
      <c r="C27" s="37" t="s">
        <v>76</v>
      </c>
      <c r="D27" s="36"/>
      <c r="E27" s="36"/>
      <c r="F27" s="36"/>
      <c r="G27" s="36"/>
      <c r="H27" s="36"/>
      <c r="I27" s="36"/>
      <c r="J27" s="36"/>
      <c r="K27" s="36"/>
      <c r="L27" s="36"/>
      <c r="M27" s="57"/>
      <c r="N27" s="36"/>
      <c r="O27" s="38"/>
      <c r="P27" s="36"/>
      <c r="Q27" s="38"/>
      <c r="R27" s="36"/>
      <c r="S27" s="31"/>
      <c r="U27" s="38"/>
      <c r="V27" s="36"/>
      <c r="W27" s="33"/>
      <c r="Y27" s="48"/>
      <c r="AA27" s="31"/>
      <c r="AC27" s="38"/>
      <c r="AE27" s="31"/>
    </row>
    <row r="28" spans="2:33" ht="30" customHeight="1" x14ac:dyDescent="0.2">
      <c r="B28" s="35"/>
      <c r="C28" s="34" t="s">
        <v>84</v>
      </c>
      <c r="D28" s="44" t="s">
        <v>83</v>
      </c>
      <c r="E28" s="44"/>
      <c r="F28" s="44"/>
      <c r="G28" s="44"/>
      <c r="H28" s="44"/>
      <c r="I28" s="44"/>
      <c r="J28" s="44"/>
      <c r="K28" s="63" t="s">
        <v>82</v>
      </c>
      <c r="L28" s="46"/>
      <c r="M28" s="57"/>
      <c r="N28" s="36"/>
      <c r="O28" s="38"/>
      <c r="P28" s="36"/>
      <c r="Q28" s="38"/>
      <c r="R28" s="36"/>
      <c r="S28" s="31"/>
      <c r="U28" s="38"/>
      <c r="V28" s="36"/>
      <c r="W28" s="33"/>
      <c r="Y28" s="48"/>
      <c r="AA28" s="31"/>
      <c r="AC28" s="38"/>
      <c r="AE28" s="31"/>
      <c r="AG28" s="43" t="str">
        <f>IF(E9&lt;&gt;"LH75B","I","")</f>
        <v>I</v>
      </c>
    </row>
    <row r="29" spans="2:33" ht="30" customHeight="1" x14ac:dyDescent="0.2">
      <c r="B29" s="35"/>
      <c r="C29" s="34" t="s">
        <v>81</v>
      </c>
      <c r="D29" s="44" t="s">
        <v>80</v>
      </c>
      <c r="E29" s="44"/>
      <c r="F29" s="44"/>
      <c r="G29" s="44"/>
      <c r="H29" s="44"/>
      <c r="I29" s="44"/>
      <c r="J29" s="44"/>
      <c r="K29" s="63" t="s">
        <v>79</v>
      </c>
      <c r="L29" s="46"/>
      <c r="M29" s="57"/>
      <c r="N29" s="36"/>
      <c r="O29" s="38"/>
      <c r="P29" s="36"/>
      <c r="Q29" s="38"/>
      <c r="R29" s="36"/>
      <c r="S29" s="31"/>
      <c r="U29" s="38"/>
      <c r="V29" s="36"/>
      <c r="W29" s="33"/>
      <c r="Y29" s="48"/>
      <c r="AA29" s="31"/>
      <c r="AC29" s="38"/>
      <c r="AE29" s="31"/>
      <c r="AG29" s="43" t="str">
        <f>IF(E9="LH75B","K","")</f>
        <v/>
      </c>
    </row>
    <row r="30" spans="2:33" ht="15" customHeight="1" x14ac:dyDescent="0.2">
      <c r="B30" s="51"/>
      <c r="C30" s="52"/>
      <c r="D30" s="51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8"/>
      <c r="P30" s="36"/>
      <c r="Q30" s="38"/>
      <c r="R30" s="36"/>
      <c r="S30" s="31"/>
      <c r="U30" s="38"/>
      <c r="V30" s="36"/>
      <c r="W30" s="33"/>
      <c r="Y30" s="48"/>
      <c r="AA30" s="31"/>
      <c r="AC30" s="38"/>
      <c r="AE30" s="31"/>
    </row>
    <row r="31" spans="2:33" x14ac:dyDescent="0.2">
      <c r="C31" s="37" t="s">
        <v>78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8"/>
      <c r="P31" s="36"/>
      <c r="Q31" s="38"/>
      <c r="R31" s="36"/>
      <c r="S31" s="31"/>
      <c r="U31" s="38"/>
      <c r="V31" s="36"/>
      <c r="W31" s="33"/>
      <c r="Y31" s="48"/>
      <c r="AA31" s="31"/>
      <c r="AC31" s="38"/>
      <c r="AE31" s="31"/>
    </row>
    <row r="32" spans="2:33" ht="27" customHeight="1" x14ac:dyDescent="0.2">
      <c r="B32" s="40"/>
      <c r="C32" s="60" t="s">
        <v>25</v>
      </c>
      <c r="D32" s="62" t="s">
        <v>77</v>
      </c>
      <c r="E32" s="62"/>
      <c r="F32" s="62"/>
      <c r="G32" s="62"/>
      <c r="H32" s="62"/>
      <c r="I32" s="62"/>
      <c r="J32" s="62"/>
      <c r="K32" s="62"/>
      <c r="L32" s="40"/>
      <c r="M32" s="39"/>
      <c r="N32" s="61"/>
      <c r="O32" s="38"/>
      <c r="P32" s="36"/>
      <c r="Q32" s="41"/>
      <c r="R32" s="36"/>
      <c r="S32" s="31"/>
      <c r="U32" s="49"/>
      <c r="V32" s="36"/>
      <c r="W32" s="33"/>
      <c r="Y32" s="48"/>
      <c r="AA32" s="31"/>
      <c r="AC32" s="38"/>
      <c r="AE32" s="31"/>
      <c r="AG32" s="43" t="str">
        <f>IF(I9="0","","X")</f>
        <v>X</v>
      </c>
    </row>
    <row r="33" spans="2:33" ht="15" customHeight="1" x14ac:dyDescent="0.2">
      <c r="B33" s="51"/>
      <c r="C33" s="52"/>
      <c r="D33" s="51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1"/>
      <c r="S33" s="31"/>
      <c r="U33" s="49"/>
      <c r="W33" s="33"/>
      <c r="Y33" s="48"/>
      <c r="AA33" s="31"/>
      <c r="AC33" s="38"/>
      <c r="AE33" s="31"/>
    </row>
    <row r="34" spans="2:33" x14ac:dyDescent="0.2">
      <c r="C34" s="37" t="s">
        <v>76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/>
      <c r="R34" s="36"/>
      <c r="S34" s="31"/>
      <c r="U34" s="49"/>
      <c r="W34" s="33"/>
      <c r="Y34" s="48"/>
      <c r="AA34" s="31"/>
      <c r="AC34" s="38"/>
      <c r="AE34" s="31"/>
    </row>
    <row r="35" spans="2:33" ht="19.5" customHeight="1" x14ac:dyDescent="0.2">
      <c r="B35" s="40"/>
      <c r="C35" s="60" t="s">
        <v>75</v>
      </c>
      <c r="D35" s="59" t="s">
        <v>74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S35" s="31"/>
      <c r="U35" s="49"/>
      <c r="W35" s="33"/>
      <c r="Y35" s="48"/>
      <c r="AA35" s="31"/>
      <c r="AC35" s="38"/>
      <c r="AE35" s="31"/>
      <c r="AG35" s="43" t="str">
        <f>IF(I9="0","","JD")</f>
        <v>JD</v>
      </c>
    </row>
    <row r="36" spans="2:33" ht="15" customHeight="1" x14ac:dyDescent="0.2">
      <c r="B36" s="49"/>
      <c r="C36" s="48" t="s">
        <v>73</v>
      </c>
      <c r="D36" s="59" t="s">
        <v>72</v>
      </c>
      <c r="E36" s="49"/>
      <c r="F36" s="48"/>
      <c r="G36" s="41"/>
      <c r="H36" s="49"/>
      <c r="I36" s="48"/>
      <c r="J36" s="49"/>
      <c r="K36" s="41"/>
      <c r="L36" s="49"/>
      <c r="M36" s="48"/>
      <c r="N36" s="41"/>
      <c r="O36" s="48"/>
      <c r="P36" s="41"/>
      <c r="Q36" s="41"/>
      <c r="S36" s="31"/>
      <c r="U36" s="49"/>
      <c r="W36" s="33"/>
      <c r="Y36" s="48"/>
      <c r="AA36" s="31"/>
      <c r="AC36" s="38"/>
      <c r="AE36" s="31"/>
      <c r="AG36" s="43" t="str">
        <f>IF(I9="0","","VC")</f>
        <v>VC</v>
      </c>
    </row>
    <row r="37" spans="2:33" x14ac:dyDescent="0.2">
      <c r="B37" s="51"/>
      <c r="C37" s="52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1"/>
      <c r="U37" s="49"/>
      <c r="W37" s="33"/>
      <c r="Y37" s="48"/>
      <c r="AA37" s="31"/>
      <c r="AC37" s="38"/>
      <c r="AE37" s="31"/>
    </row>
    <row r="38" spans="2:33" x14ac:dyDescent="0.2">
      <c r="C38" s="37" t="s">
        <v>71</v>
      </c>
      <c r="D38" s="56"/>
      <c r="E38" s="37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1"/>
      <c r="U38" s="49"/>
      <c r="W38" s="33"/>
      <c r="Y38" s="48"/>
      <c r="AA38" s="31"/>
      <c r="AC38" s="38"/>
      <c r="AE38" s="31"/>
    </row>
    <row r="39" spans="2:33" x14ac:dyDescent="0.2">
      <c r="B39" s="35"/>
      <c r="C39" s="34" t="s">
        <v>70</v>
      </c>
      <c r="D39" s="47" t="s">
        <v>69</v>
      </c>
      <c r="E39" s="58"/>
      <c r="F39" s="57"/>
      <c r="G39" s="57"/>
      <c r="H39" s="46"/>
      <c r="I39" s="45"/>
      <c r="J39" s="46"/>
      <c r="K39" s="57"/>
      <c r="L39" s="46"/>
      <c r="M39" s="54" t="s">
        <v>46</v>
      </c>
      <c r="N39" s="33"/>
      <c r="O39" s="45"/>
      <c r="P39" s="33"/>
      <c r="Q39" s="57"/>
      <c r="R39" s="46"/>
      <c r="S39" s="31"/>
      <c r="U39" s="49"/>
      <c r="W39" s="33"/>
      <c r="Y39" s="48"/>
      <c r="AA39" s="31"/>
      <c r="AC39" s="38"/>
      <c r="AE39" s="31"/>
      <c r="AG39" s="43" t="str">
        <f>IF(Q9="VC","T5","")</f>
        <v/>
      </c>
    </row>
    <row r="40" spans="2:33" x14ac:dyDescent="0.2">
      <c r="B40" s="35"/>
      <c r="C40" s="34" t="s">
        <v>68</v>
      </c>
      <c r="D40" s="47" t="s">
        <v>67</v>
      </c>
      <c r="E40" s="58"/>
      <c r="F40" s="57"/>
      <c r="G40" s="57"/>
      <c r="H40" s="46"/>
      <c r="I40" s="45"/>
      <c r="J40" s="46"/>
      <c r="K40" s="57"/>
      <c r="L40" s="46"/>
      <c r="M40" s="54" t="s">
        <v>46</v>
      </c>
      <c r="N40" s="33"/>
      <c r="O40" s="45"/>
      <c r="P40" s="33"/>
      <c r="Q40" s="57"/>
      <c r="R40" s="46"/>
      <c r="S40" s="31"/>
      <c r="U40" s="49"/>
      <c r="W40" s="33"/>
      <c r="Y40" s="48"/>
      <c r="AA40" s="31"/>
      <c r="AC40" s="38"/>
      <c r="AE40" s="31"/>
      <c r="AG40" s="43" t="str">
        <f>IF(Q9="VC","T6","")</f>
        <v/>
      </c>
    </row>
    <row r="41" spans="2:33" x14ac:dyDescent="0.2">
      <c r="B41" s="46"/>
      <c r="C41" s="45" t="s">
        <v>66</v>
      </c>
      <c r="D41" s="33" t="s">
        <v>65</v>
      </c>
      <c r="E41" s="58"/>
      <c r="F41" s="57"/>
      <c r="G41" s="57"/>
      <c r="H41" s="46"/>
      <c r="I41" s="45"/>
      <c r="J41" s="46"/>
      <c r="K41" s="57"/>
      <c r="L41" s="46"/>
      <c r="M41" s="54" t="s">
        <v>49</v>
      </c>
      <c r="N41" s="33"/>
      <c r="O41" s="45"/>
      <c r="P41" s="33"/>
      <c r="Q41" s="57"/>
      <c r="R41" s="46"/>
      <c r="S41" s="31"/>
      <c r="U41" s="49"/>
      <c r="W41" s="33"/>
      <c r="Y41" s="48"/>
      <c r="AA41" s="31"/>
      <c r="AC41" s="38"/>
      <c r="AE41" s="31"/>
      <c r="AG41" s="43" t="str">
        <f>IF(Q9="JD","1A","")</f>
        <v/>
      </c>
    </row>
    <row r="42" spans="2:33" x14ac:dyDescent="0.2">
      <c r="B42" s="51"/>
      <c r="C42" s="52"/>
      <c r="D42" s="51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50"/>
      <c r="U42" s="49"/>
      <c r="W42" s="33"/>
      <c r="Y42" s="48"/>
      <c r="AA42" s="31"/>
      <c r="AC42" s="38"/>
      <c r="AE42" s="31"/>
    </row>
    <row r="43" spans="2:33" ht="15" customHeight="1" x14ac:dyDescent="0.2">
      <c r="C43" s="37" t="s">
        <v>64</v>
      </c>
      <c r="D43" s="5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S43" s="36"/>
      <c r="U43" s="49"/>
      <c r="W43" s="33"/>
      <c r="Y43" s="48"/>
      <c r="AA43" s="31"/>
      <c r="AC43" s="38"/>
      <c r="AE43" s="31"/>
    </row>
    <row r="44" spans="2:33" x14ac:dyDescent="0.2">
      <c r="B44" s="49"/>
      <c r="C44" s="48" t="s">
        <v>34</v>
      </c>
      <c r="D44" s="41" t="s">
        <v>63</v>
      </c>
      <c r="E44" s="49"/>
      <c r="F44" s="48"/>
      <c r="G44" s="41"/>
      <c r="H44" s="49"/>
      <c r="I44" s="48"/>
      <c r="J44" s="49"/>
      <c r="K44" s="41"/>
      <c r="L44" s="49"/>
      <c r="M44" s="48"/>
      <c r="N44" s="41"/>
      <c r="O44" s="48"/>
      <c r="P44" s="41"/>
      <c r="Q44" s="41"/>
      <c r="R44" s="49"/>
      <c r="S44" s="48"/>
      <c r="T44" s="41"/>
      <c r="U44" s="49"/>
      <c r="W44" s="33"/>
      <c r="Y44" s="48"/>
      <c r="AA44" s="31"/>
      <c r="AC44" s="38"/>
      <c r="AE44" s="31"/>
      <c r="AG44" s="43" t="str">
        <f>IF(I9="0","","XX")</f>
        <v>XX</v>
      </c>
    </row>
    <row r="45" spans="2:33" x14ac:dyDescent="0.2">
      <c r="B45" s="49"/>
      <c r="C45" s="48" t="s">
        <v>62</v>
      </c>
      <c r="D45" s="41" t="s">
        <v>61</v>
      </c>
      <c r="E45" s="49"/>
      <c r="F45" s="48"/>
      <c r="G45" s="41"/>
      <c r="H45" s="49"/>
      <c r="I45" s="48"/>
      <c r="J45" s="49"/>
      <c r="K45" s="41"/>
      <c r="L45" s="49"/>
      <c r="M45" s="55"/>
      <c r="N45" s="41"/>
      <c r="O45" s="48"/>
      <c r="P45" s="41"/>
      <c r="Q45" s="41"/>
      <c r="R45" s="49"/>
      <c r="S45" s="48"/>
      <c r="T45" s="41"/>
      <c r="U45" s="49"/>
      <c r="W45" s="33"/>
      <c r="Y45" s="48"/>
      <c r="AA45" s="31"/>
      <c r="AC45" s="38"/>
      <c r="AE45" s="31"/>
      <c r="AG45" s="43" t="str">
        <f>IF(I9="0","","W76")</f>
        <v>W76</v>
      </c>
    </row>
    <row r="46" spans="2:33" ht="15" customHeight="1" x14ac:dyDescent="0.2">
      <c r="B46" s="49"/>
      <c r="C46" s="48" t="s">
        <v>60</v>
      </c>
      <c r="D46" s="41" t="s">
        <v>59</v>
      </c>
      <c r="E46" s="49"/>
      <c r="F46" s="48"/>
      <c r="G46" s="41"/>
      <c r="H46" s="49"/>
      <c r="I46" s="48"/>
      <c r="J46" s="49"/>
      <c r="K46" s="41"/>
      <c r="L46" s="49"/>
      <c r="M46" s="55"/>
      <c r="N46" s="41"/>
      <c r="O46" s="48"/>
      <c r="P46" s="41"/>
      <c r="Q46" s="41"/>
      <c r="R46" s="49"/>
      <c r="S46" s="48"/>
      <c r="T46" s="41"/>
      <c r="U46" s="49"/>
      <c r="W46" s="33"/>
      <c r="Y46" s="48"/>
      <c r="AA46" s="31"/>
      <c r="AC46" s="38"/>
      <c r="AE46" s="31"/>
      <c r="AG46" s="43" t="str">
        <f>IF(I9="0","","E76")</f>
        <v>E76</v>
      </c>
    </row>
    <row r="47" spans="2:33" ht="15" customHeight="1" x14ac:dyDescent="0.2">
      <c r="B47" s="49"/>
      <c r="C47" s="48" t="s">
        <v>58</v>
      </c>
      <c r="D47" s="41" t="s">
        <v>57</v>
      </c>
      <c r="E47" s="49"/>
      <c r="F47" s="48"/>
      <c r="G47" s="41"/>
      <c r="H47" s="49"/>
      <c r="I47" s="48"/>
      <c r="J47" s="49"/>
      <c r="K47" s="41"/>
      <c r="L47" s="49"/>
      <c r="M47" s="55"/>
      <c r="N47" s="41"/>
      <c r="O47" s="48"/>
      <c r="P47" s="41"/>
      <c r="Q47" s="41"/>
      <c r="R47" s="49"/>
      <c r="S47" s="48"/>
      <c r="T47" s="41"/>
      <c r="U47" s="49"/>
      <c r="W47" s="33"/>
      <c r="Y47" s="48"/>
      <c r="AA47" s="31"/>
      <c r="AC47" s="38"/>
      <c r="AE47" s="31"/>
      <c r="AG47" s="43" t="str">
        <f>IF(I9="0","","W10")</f>
        <v>W10</v>
      </c>
    </row>
    <row r="48" spans="2:33" x14ac:dyDescent="0.2">
      <c r="B48" s="49"/>
      <c r="C48" s="48" t="s">
        <v>56</v>
      </c>
      <c r="D48" s="41" t="s">
        <v>55</v>
      </c>
      <c r="E48" s="49"/>
      <c r="F48" s="48"/>
      <c r="G48" s="41"/>
      <c r="H48" s="49"/>
      <c r="I48" s="48"/>
      <c r="J48" s="49"/>
      <c r="K48" s="41"/>
      <c r="L48" s="49"/>
      <c r="M48" s="55"/>
      <c r="N48" s="41"/>
      <c r="O48" s="48"/>
      <c r="P48" s="41"/>
      <c r="Q48" s="41"/>
      <c r="R48" s="49"/>
      <c r="S48" s="48"/>
      <c r="T48" s="41"/>
      <c r="U48" s="49"/>
      <c r="W48" s="33"/>
      <c r="Y48" s="48"/>
      <c r="AA48" s="31"/>
      <c r="AC48" s="38"/>
      <c r="AE48" s="31"/>
      <c r="AG48" s="43" t="str">
        <f>IF(I9="0","","E10")</f>
        <v>E10</v>
      </c>
    </row>
    <row r="49" spans="2:35" x14ac:dyDescent="0.2">
      <c r="B49" s="51"/>
      <c r="C49" s="52"/>
      <c r="D49" s="51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50"/>
      <c r="T49" s="36"/>
      <c r="W49" s="33"/>
      <c r="Y49" s="48"/>
      <c r="AA49" s="31"/>
      <c r="AC49" s="38"/>
      <c r="AE49" s="31"/>
    </row>
    <row r="50" spans="2:35" x14ac:dyDescent="0.2">
      <c r="C50" s="37" t="s">
        <v>54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50"/>
      <c r="T50" s="36"/>
      <c r="W50" s="33"/>
      <c r="Y50" s="48"/>
      <c r="AA50" s="31"/>
      <c r="AC50" s="38"/>
      <c r="AE50" s="31"/>
    </row>
    <row r="51" spans="2:35" x14ac:dyDescent="0.2">
      <c r="B51" s="35"/>
      <c r="C51" s="34" t="s">
        <v>27</v>
      </c>
      <c r="D51" s="47" t="s">
        <v>53</v>
      </c>
      <c r="E51" s="46"/>
      <c r="F51" s="53"/>
      <c r="G51" s="33"/>
      <c r="H51" s="46"/>
      <c r="I51" s="53"/>
      <c r="J51" s="46"/>
      <c r="K51" s="33"/>
      <c r="L51" s="46"/>
      <c r="M51" s="54" t="s">
        <v>52</v>
      </c>
      <c r="N51" s="33"/>
      <c r="O51" s="53"/>
      <c r="P51" s="33"/>
      <c r="Q51" s="33"/>
      <c r="R51" s="46"/>
      <c r="S51" s="53"/>
      <c r="T51" s="33"/>
      <c r="U51" s="46"/>
      <c r="V51" s="53"/>
      <c r="W51" s="33"/>
      <c r="Y51" s="48"/>
      <c r="AA51" s="31"/>
      <c r="AC51" s="38"/>
      <c r="AE51" s="31"/>
      <c r="AG51" s="43" t="str">
        <f>AH51&amp;AI51</f>
        <v/>
      </c>
      <c r="AH51" s="50" t="str">
        <f>IF(AND(Q9="JD",U9="W76"),"S","")</f>
        <v/>
      </c>
      <c r="AI51" s="50" t="str">
        <f>IF(AND(Q9="JD",U9="E76"),"S","")</f>
        <v/>
      </c>
    </row>
    <row r="52" spans="2:35" x14ac:dyDescent="0.2">
      <c r="B52" s="35"/>
      <c r="C52" s="34" t="s">
        <v>51</v>
      </c>
      <c r="D52" s="47" t="s">
        <v>50</v>
      </c>
      <c r="E52" s="46"/>
      <c r="F52" s="53"/>
      <c r="G52" s="33"/>
      <c r="H52" s="46"/>
      <c r="I52" s="53"/>
      <c r="J52" s="46"/>
      <c r="K52" s="33"/>
      <c r="L52" s="46"/>
      <c r="M52" s="54" t="s">
        <v>49</v>
      </c>
      <c r="N52" s="33"/>
      <c r="O52" s="53"/>
      <c r="P52" s="33"/>
      <c r="Q52" s="33"/>
      <c r="R52" s="46"/>
      <c r="S52" s="53"/>
      <c r="T52" s="33"/>
      <c r="U52" s="46"/>
      <c r="V52" s="53"/>
      <c r="W52" s="33"/>
      <c r="Y52" s="48"/>
      <c r="AA52" s="31"/>
      <c r="AC52" s="38"/>
      <c r="AE52" s="31"/>
      <c r="AG52" s="43" t="str">
        <f>IF(Q9="JD","T","")</f>
        <v/>
      </c>
    </row>
    <row r="53" spans="2:35" x14ac:dyDescent="0.2">
      <c r="B53" s="35"/>
      <c r="C53" s="34" t="s">
        <v>20</v>
      </c>
      <c r="D53" s="47" t="s">
        <v>48</v>
      </c>
      <c r="E53" s="46"/>
      <c r="F53" s="53"/>
      <c r="G53" s="33"/>
      <c r="H53" s="46"/>
      <c r="I53" s="53"/>
      <c r="J53" s="46"/>
      <c r="K53" s="33"/>
      <c r="L53" s="46"/>
      <c r="M53" s="54" t="s">
        <v>46</v>
      </c>
      <c r="N53" s="33"/>
      <c r="O53" s="53"/>
      <c r="P53" s="33"/>
      <c r="Q53" s="33"/>
      <c r="R53" s="46"/>
      <c r="S53" s="53"/>
      <c r="T53" s="33"/>
      <c r="U53" s="46"/>
      <c r="V53" s="53"/>
      <c r="W53" s="33"/>
      <c r="Y53" s="48"/>
      <c r="AA53" s="31"/>
      <c r="AC53" s="38"/>
      <c r="AE53" s="31"/>
      <c r="AG53" s="43" t="str">
        <f>IF(Q9="VC","B","")</f>
        <v/>
      </c>
    </row>
    <row r="54" spans="2:35" x14ac:dyDescent="0.2">
      <c r="B54" s="35"/>
      <c r="C54" s="34" t="s">
        <v>18</v>
      </c>
      <c r="D54" s="47" t="s">
        <v>47</v>
      </c>
      <c r="E54" s="46"/>
      <c r="F54" s="53"/>
      <c r="G54" s="33"/>
      <c r="H54" s="46"/>
      <c r="I54" s="53"/>
      <c r="J54" s="46"/>
      <c r="K54" s="33"/>
      <c r="L54" s="46"/>
      <c r="M54" s="54" t="s">
        <v>46</v>
      </c>
      <c r="N54" s="33"/>
      <c r="O54" s="53"/>
      <c r="P54" s="33"/>
      <c r="Q54" s="33"/>
      <c r="R54" s="46"/>
      <c r="S54" s="53"/>
      <c r="T54" s="33"/>
      <c r="U54" s="46"/>
      <c r="V54" s="53"/>
      <c r="W54" s="33"/>
      <c r="Y54" s="48"/>
      <c r="AA54" s="31"/>
      <c r="AC54" s="38"/>
      <c r="AE54" s="31"/>
      <c r="AG54" s="43" t="str">
        <f>IF(Q9="VC","C","")</f>
        <v/>
      </c>
    </row>
    <row r="55" spans="2:35" x14ac:dyDescent="0.2">
      <c r="B55" s="51"/>
      <c r="C55" s="52"/>
      <c r="D55" s="51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50"/>
      <c r="T55" s="36"/>
      <c r="Y55" s="48"/>
      <c r="AA55" s="31"/>
      <c r="AC55" s="38"/>
      <c r="AE55" s="31"/>
    </row>
    <row r="56" spans="2:35" x14ac:dyDescent="0.2">
      <c r="C56" s="37" t="s">
        <v>45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50"/>
      <c r="T56" s="36"/>
      <c r="Y56" s="48"/>
      <c r="AA56" s="31"/>
      <c r="AC56" s="38"/>
      <c r="AE56" s="31"/>
    </row>
    <row r="57" spans="2:35" x14ac:dyDescent="0.2">
      <c r="B57" s="49"/>
      <c r="C57" s="48" t="s">
        <v>44</v>
      </c>
      <c r="D57" s="41" t="s">
        <v>43</v>
      </c>
      <c r="E57" s="49"/>
      <c r="F57" s="48"/>
      <c r="G57" s="41"/>
      <c r="H57" s="49"/>
      <c r="I57" s="48"/>
      <c r="J57" s="49"/>
      <c r="K57" s="41"/>
      <c r="L57" s="49"/>
      <c r="M57" s="48"/>
      <c r="N57" s="41"/>
      <c r="O57" s="48"/>
      <c r="P57" s="41"/>
      <c r="Q57" s="41"/>
      <c r="R57" s="49"/>
      <c r="S57" s="48"/>
      <c r="T57" s="41"/>
      <c r="U57" s="49"/>
      <c r="V57" s="48"/>
      <c r="W57" s="41"/>
      <c r="X57" s="49"/>
      <c r="Y57" s="48"/>
      <c r="AA57" s="31"/>
      <c r="AC57" s="38"/>
      <c r="AE57" s="31"/>
      <c r="AG57" s="43" t="str">
        <f>IF(I9="0","","N5")</f>
        <v>N5</v>
      </c>
    </row>
    <row r="58" spans="2:35" x14ac:dyDescent="0.2">
      <c r="B58" s="49"/>
      <c r="C58" s="48" t="s">
        <v>42</v>
      </c>
      <c r="D58" s="41" t="s">
        <v>41</v>
      </c>
      <c r="E58" s="49"/>
      <c r="F58" s="48"/>
      <c r="G58" s="41"/>
      <c r="H58" s="49"/>
      <c r="I58" s="48"/>
      <c r="J58" s="49"/>
      <c r="K58" s="41"/>
      <c r="L58" s="49"/>
      <c r="M58" s="48"/>
      <c r="N58" s="41"/>
      <c r="O58" s="48"/>
      <c r="P58" s="41"/>
      <c r="Q58" s="41"/>
      <c r="R58" s="49"/>
      <c r="S58" s="48"/>
      <c r="T58" s="41"/>
      <c r="U58" s="49"/>
      <c r="V58" s="48"/>
      <c r="W58" s="41"/>
      <c r="X58" s="49"/>
      <c r="Y58" s="48"/>
      <c r="AA58" s="31"/>
      <c r="AC58" s="38"/>
      <c r="AE58" s="31"/>
      <c r="AG58" s="43" t="str">
        <f>IF(I9="0","","EB")</f>
        <v>EB</v>
      </c>
    </row>
    <row r="59" spans="2:35" x14ac:dyDescent="0.2">
      <c r="B59" s="49"/>
      <c r="C59" s="48" t="s">
        <v>40</v>
      </c>
      <c r="D59" s="41" t="s">
        <v>39</v>
      </c>
      <c r="E59" s="49"/>
      <c r="F59" s="48"/>
      <c r="G59" s="41"/>
      <c r="H59" s="49"/>
      <c r="I59" s="48"/>
      <c r="J59" s="49"/>
      <c r="K59" s="41"/>
      <c r="L59" s="49"/>
      <c r="M59" s="48"/>
      <c r="N59" s="41"/>
      <c r="O59" s="48"/>
      <c r="P59" s="41"/>
      <c r="Q59" s="41"/>
      <c r="R59" s="49"/>
      <c r="S59" s="48"/>
      <c r="T59" s="41"/>
      <c r="U59" s="49"/>
      <c r="V59" s="48"/>
      <c r="W59" s="41"/>
      <c r="X59" s="49"/>
      <c r="Y59" s="48"/>
      <c r="AA59" s="31"/>
      <c r="AC59" s="38"/>
      <c r="AE59" s="31"/>
      <c r="AG59" s="43" t="str">
        <f>IF(I9="0","","EK")</f>
        <v>EK</v>
      </c>
    </row>
    <row r="60" spans="2:35" x14ac:dyDescent="0.2">
      <c r="B60" s="49"/>
      <c r="C60" s="48" t="s">
        <v>38</v>
      </c>
      <c r="D60" s="41" t="s">
        <v>37</v>
      </c>
      <c r="E60" s="49"/>
      <c r="F60" s="48"/>
      <c r="G60" s="41"/>
      <c r="H60" s="49"/>
      <c r="I60" s="48"/>
      <c r="J60" s="49"/>
      <c r="K60" s="41"/>
      <c r="L60" s="49"/>
      <c r="M60" s="48"/>
      <c r="N60" s="41"/>
      <c r="O60" s="48"/>
      <c r="P60" s="41"/>
      <c r="Q60" s="41"/>
      <c r="R60" s="49"/>
      <c r="S60" s="48"/>
      <c r="T60" s="41"/>
      <c r="U60" s="49"/>
      <c r="V60" s="48"/>
      <c r="W60" s="41"/>
      <c r="X60" s="49"/>
      <c r="Y60" s="48"/>
      <c r="AA60" s="31"/>
      <c r="AC60" s="38"/>
      <c r="AE60" s="31"/>
      <c r="AG60" s="43" t="str">
        <f>IF(I9="0","","EL")</f>
        <v>EL</v>
      </c>
    </row>
    <row r="61" spans="2:35" x14ac:dyDescent="0.2">
      <c r="B61" s="49"/>
      <c r="C61" s="48" t="s">
        <v>36</v>
      </c>
      <c r="D61" s="41" t="s">
        <v>35</v>
      </c>
      <c r="E61" s="49"/>
      <c r="F61" s="48"/>
      <c r="G61" s="41"/>
      <c r="H61" s="49"/>
      <c r="I61" s="48"/>
      <c r="J61" s="49"/>
      <c r="K61" s="41"/>
      <c r="L61" s="49"/>
      <c r="M61" s="48"/>
      <c r="N61" s="41"/>
      <c r="O61" s="48"/>
      <c r="P61" s="41"/>
      <c r="Q61" s="41"/>
      <c r="R61" s="49"/>
      <c r="S61" s="48"/>
      <c r="T61" s="41"/>
      <c r="U61" s="49"/>
      <c r="V61" s="48"/>
      <c r="W61" s="41"/>
      <c r="X61" s="49"/>
      <c r="Y61" s="48"/>
      <c r="AA61" s="31"/>
      <c r="AC61" s="38"/>
      <c r="AE61" s="31"/>
      <c r="AG61" s="43" t="str">
        <f>IF(I9="0","","EM")</f>
        <v>EM</v>
      </c>
    </row>
    <row r="62" spans="2:35" x14ac:dyDescent="0.2">
      <c r="B62" s="49"/>
      <c r="C62" s="48" t="s">
        <v>34</v>
      </c>
      <c r="D62" s="41" t="s">
        <v>33</v>
      </c>
      <c r="E62" s="49"/>
      <c r="F62" s="48"/>
      <c r="G62" s="41"/>
      <c r="H62" s="49"/>
      <c r="I62" s="48"/>
      <c r="J62" s="49"/>
      <c r="K62" s="41"/>
      <c r="L62" s="49"/>
      <c r="M62" s="48"/>
      <c r="N62" s="41"/>
      <c r="O62" s="48"/>
      <c r="P62" s="41"/>
      <c r="Q62" s="41"/>
      <c r="R62" s="49"/>
      <c r="S62" s="48"/>
      <c r="T62" s="41"/>
      <c r="U62" s="49"/>
      <c r="V62" s="48"/>
      <c r="W62" s="41"/>
      <c r="X62" s="49"/>
      <c r="Y62" s="48"/>
      <c r="AA62" s="31"/>
      <c r="AC62" s="38"/>
      <c r="AE62" s="31"/>
      <c r="AG62" s="43" t="str">
        <f>IF(I9="0","","XX")</f>
        <v>XX</v>
      </c>
    </row>
    <row r="63" spans="2:35" x14ac:dyDescent="0.2"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AA63" s="31"/>
      <c r="AC63" s="38"/>
      <c r="AE63" s="31"/>
    </row>
    <row r="64" spans="2:35" x14ac:dyDescent="0.2">
      <c r="C64" s="37" t="s">
        <v>32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AA64" s="31"/>
      <c r="AC64" s="38"/>
      <c r="AE64" s="31"/>
    </row>
    <row r="65" spans="2:33" x14ac:dyDescent="0.2">
      <c r="B65" s="35"/>
      <c r="C65" s="34" t="s">
        <v>31</v>
      </c>
      <c r="D65" s="47" t="s">
        <v>30</v>
      </c>
      <c r="E65" s="32"/>
      <c r="F65" s="32"/>
      <c r="G65" s="32"/>
      <c r="H65" s="32"/>
      <c r="I65" s="32"/>
      <c r="J65" s="32"/>
      <c r="K65" s="32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C65" s="38"/>
      <c r="AE65" s="31"/>
      <c r="AG65" s="43" t="str">
        <f>IF(I9="0","","W")</f>
        <v>W</v>
      </c>
    </row>
    <row r="66" spans="2:33" x14ac:dyDescent="0.2">
      <c r="B66" s="46"/>
      <c r="C66" s="45" t="s">
        <v>25</v>
      </c>
      <c r="D66" s="44" t="s">
        <v>29</v>
      </c>
      <c r="E66" s="44"/>
      <c r="F66" s="44"/>
      <c r="G66" s="44"/>
      <c r="H66" s="44"/>
      <c r="I66" s="44"/>
      <c r="J66" s="44"/>
      <c r="K66" s="44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C66" s="38"/>
      <c r="AE66" s="31"/>
      <c r="AG66" s="43" t="str">
        <f>IF(I9="0","","X")</f>
        <v>X</v>
      </c>
    </row>
    <row r="67" spans="2:33" x14ac:dyDescent="0.2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AC67" s="38"/>
      <c r="AE67" s="31"/>
    </row>
    <row r="68" spans="2:33" x14ac:dyDescent="0.2">
      <c r="C68" s="37" t="s">
        <v>28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AC68" s="38"/>
      <c r="AE68" s="31"/>
    </row>
    <row r="69" spans="2:33" ht="24.75" customHeight="1" x14ac:dyDescent="0.2">
      <c r="B69" s="40"/>
      <c r="C69" s="39" t="s">
        <v>27</v>
      </c>
      <c r="D69" s="42" t="s">
        <v>26</v>
      </c>
      <c r="E69" s="42"/>
      <c r="F69" s="42"/>
      <c r="G69" s="42"/>
      <c r="H69" s="42"/>
      <c r="I69" s="42"/>
      <c r="J69" s="42"/>
      <c r="K69" s="42"/>
      <c r="L69" s="42"/>
      <c r="M69" s="42"/>
      <c r="N69" s="40"/>
      <c r="O69" s="39"/>
      <c r="P69" s="3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E69" s="31"/>
    </row>
    <row r="70" spans="2:33" x14ac:dyDescent="0.2">
      <c r="B70" s="40"/>
      <c r="C70" s="39" t="s">
        <v>25</v>
      </c>
      <c r="D70" s="41" t="s">
        <v>24</v>
      </c>
      <c r="E70" s="38"/>
      <c r="F70" s="38"/>
      <c r="G70" s="38"/>
      <c r="H70" s="38"/>
      <c r="I70" s="38"/>
      <c r="J70" s="38"/>
      <c r="K70" s="38"/>
      <c r="L70" s="38"/>
      <c r="M70" s="38"/>
      <c r="N70" s="40"/>
      <c r="O70" s="39"/>
      <c r="P70" s="39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E70" s="31"/>
    </row>
    <row r="71" spans="2:33" x14ac:dyDescent="0.2"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AE71" s="31"/>
    </row>
    <row r="72" spans="2:33" x14ac:dyDescent="0.2">
      <c r="C72" s="37" t="s">
        <v>23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AE72" s="31"/>
    </row>
    <row r="73" spans="2:33" ht="15" customHeight="1" x14ac:dyDescent="0.2">
      <c r="B73" s="35"/>
      <c r="C73" s="34" t="s">
        <v>22</v>
      </c>
      <c r="D73" s="33" t="s">
        <v>21</v>
      </c>
      <c r="E73" s="32"/>
      <c r="F73" s="32"/>
      <c r="G73" s="32"/>
      <c r="H73" s="32"/>
      <c r="I73" s="32"/>
      <c r="J73" s="32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2:33" ht="15" customHeight="1" x14ac:dyDescent="0.2">
      <c r="B74" s="35"/>
      <c r="C74" s="34" t="s">
        <v>20</v>
      </c>
      <c r="D74" s="33" t="s">
        <v>19</v>
      </c>
      <c r="E74" s="32"/>
      <c r="F74" s="32"/>
      <c r="G74" s="32"/>
      <c r="H74" s="32"/>
      <c r="I74" s="32"/>
      <c r="J74" s="32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2:33" ht="15" customHeight="1" x14ac:dyDescent="0.2">
      <c r="B75" s="35"/>
      <c r="C75" s="34" t="s">
        <v>18</v>
      </c>
      <c r="D75" s="33" t="s">
        <v>17</v>
      </c>
      <c r="E75" s="32"/>
      <c r="F75" s="32"/>
      <c r="G75" s="32"/>
      <c r="H75" s="32"/>
      <c r="I75" s="32"/>
      <c r="J75" s="32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2:33" x14ac:dyDescent="0.2">
      <c r="E76" s="28"/>
    </row>
    <row r="77" spans="2:33" x14ac:dyDescent="0.2">
      <c r="E77" s="28"/>
    </row>
    <row r="78" spans="2:33" x14ac:dyDescent="0.2">
      <c r="E78" s="28"/>
    </row>
    <row r="79" spans="2:33" x14ac:dyDescent="0.2">
      <c r="E79" s="28"/>
    </row>
    <row r="80" spans="2:33" x14ac:dyDescent="0.2">
      <c r="E80" s="28"/>
    </row>
    <row r="81" spans="2:34" x14ac:dyDescent="0.2">
      <c r="E81" s="28"/>
    </row>
    <row r="82" spans="2:34" x14ac:dyDescent="0.2">
      <c r="E82" s="28"/>
    </row>
    <row r="83" spans="2:34" x14ac:dyDescent="0.2">
      <c r="E83" s="28"/>
    </row>
    <row r="84" spans="2:34" x14ac:dyDescent="0.2">
      <c r="E84" s="28"/>
    </row>
    <row r="85" spans="2:34" ht="18" x14ac:dyDescent="0.25">
      <c r="B85" s="30" t="s">
        <v>16</v>
      </c>
      <c r="E85" s="28"/>
    </row>
    <row r="86" spans="2:34" ht="24" customHeight="1" thickBot="1" x14ac:dyDescent="0.25">
      <c r="B86" s="29" t="s">
        <v>15</v>
      </c>
      <c r="D86" s="16" t="str">
        <f>E9&amp;I9&amp;K9&amp;M9&amp;O9&amp;Q9&amp;S9&amp;U9&amp;W9&amp;Y9&amp;AA9&amp;AC9&amp;AE9</f>
        <v/>
      </c>
      <c r="F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7"/>
    </row>
    <row r="87" spans="2:34" ht="12.75" customHeight="1" thickBot="1" x14ac:dyDescent="0.25">
      <c r="B87" s="26" t="s">
        <v>12</v>
      </c>
      <c r="C87" s="25" t="s">
        <v>14</v>
      </c>
      <c r="D87" s="24" t="s">
        <v>13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2"/>
    </row>
    <row r="88" spans="2:34" ht="20.25" customHeight="1" x14ac:dyDescent="0.2">
      <c r="B88" s="14" t="s">
        <v>12</v>
      </c>
      <c r="C88" s="21">
        <f>E9</f>
        <v>0</v>
      </c>
      <c r="D88" s="20" t="e">
        <f>VLOOKUP(C88,C15:E17,2,FALSE)</f>
        <v>#N/A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8"/>
      <c r="AA88" s="17"/>
    </row>
    <row r="89" spans="2:34" ht="20.100000000000001" customHeight="1" x14ac:dyDescent="0.2">
      <c r="B89" s="14" t="s">
        <v>11</v>
      </c>
      <c r="C89" s="13">
        <f>I9</f>
        <v>0</v>
      </c>
      <c r="D89" s="12" t="e">
        <f>VLOOKUP(C89,C20:D22,2,FALSE)</f>
        <v>#N/A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5"/>
    </row>
    <row r="90" spans="2:34" ht="20.100000000000001" customHeight="1" x14ac:dyDescent="0.2">
      <c r="B90" s="14" t="s">
        <v>10</v>
      </c>
      <c r="C90" s="13">
        <f>K9</f>
        <v>0</v>
      </c>
      <c r="D90" s="12" t="e">
        <f>VLOOKUP(C90,C25:D25,2,FALSE)</f>
        <v>#N/A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5"/>
    </row>
    <row r="91" spans="2:34" ht="20.100000000000001" customHeight="1" x14ac:dyDescent="0.2">
      <c r="B91" s="14" t="s">
        <v>8</v>
      </c>
      <c r="C91" s="13">
        <f>M9</f>
        <v>0</v>
      </c>
      <c r="D91" s="12" t="e">
        <f>VLOOKUP(C91,C28:J29,2,FALSE)</f>
        <v>#N/A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5"/>
    </row>
    <row r="92" spans="2:34" ht="20.100000000000001" customHeight="1" x14ac:dyDescent="0.2">
      <c r="B92" s="14" t="s">
        <v>9</v>
      </c>
      <c r="C92" s="13">
        <f>O9</f>
        <v>0</v>
      </c>
      <c r="D92" s="12" t="e">
        <f>VLOOKUP(O9,C32:E32,2,FALSE)</f>
        <v>#N/A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5"/>
    </row>
    <row r="93" spans="2:34" ht="20.100000000000001" customHeight="1" x14ac:dyDescent="0.2">
      <c r="B93" s="14" t="s">
        <v>8</v>
      </c>
      <c r="C93" s="13">
        <f>Q9</f>
        <v>0</v>
      </c>
      <c r="D93" s="12" t="e">
        <f>VLOOKUP(Q9,C35:D36,2,FALSE)</f>
        <v>#N/A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5"/>
    </row>
    <row r="94" spans="2:34" ht="20.100000000000001" customHeight="1" x14ac:dyDescent="0.2">
      <c r="B94" s="14" t="s">
        <v>7</v>
      </c>
      <c r="C94" s="13">
        <f>S9</f>
        <v>0</v>
      </c>
      <c r="D94" s="12" t="e">
        <f>VLOOKUP(S9,C39:D41,2,FALSE)</f>
        <v>#N/A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5"/>
    </row>
    <row r="95" spans="2:34" ht="20.100000000000001" customHeight="1" x14ac:dyDescent="0.2">
      <c r="B95" s="14" t="s">
        <v>6</v>
      </c>
      <c r="C95" s="13">
        <f>U9</f>
        <v>0</v>
      </c>
      <c r="D95" s="12" t="e">
        <f>VLOOKUP(U9,C44:D48,2,FALSE)</f>
        <v>#N/A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5"/>
      <c r="AH95" s="16"/>
    </row>
    <row r="96" spans="2:34" ht="20.100000000000001" customHeight="1" x14ac:dyDescent="0.2">
      <c r="B96" s="14" t="s">
        <v>5</v>
      </c>
      <c r="C96" s="13">
        <f>W9</f>
        <v>0</v>
      </c>
      <c r="D96" s="12" t="e">
        <f>VLOOKUP(W9,C51:D54,2,FALSE)</f>
        <v>#N/A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5"/>
    </row>
    <row r="97" spans="2:27" ht="20.100000000000001" customHeight="1" x14ac:dyDescent="0.2">
      <c r="B97" s="14" t="s">
        <v>4</v>
      </c>
      <c r="C97" s="13">
        <f>Y9</f>
        <v>0</v>
      </c>
      <c r="D97" s="12" t="e">
        <f>VLOOKUP(Y9,C57:D62,2,FALSE)</f>
        <v>#N/A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5"/>
    </row>
    <row r="98" spans="2:27" ht="20.100000000000001" customHeight="1" x14ac:dyDescent="0.2">
      <c r="B98" s="14" t="s">
        <v>3</v>
      </c>
      <c r="C98" s="13">
        <f>AA9</f>
        <v>0</v>
      </c>
      <c r="D98" s="12" t="e">
        <f>VLOOKUP(AA9,C65:K66,2,FALSE)</f>
        <v>#N/A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9"/>
    </row>
    <row r="99" spans="2:27" ht="20.100000000000001" customHeight="1" x14ac:dyDescent="0.2">
      <c r="B99" s="14" t="s">
        <v>2</v>
      </c>
      <c r="C99" s="13">
        <f>AC9</f>
        <v>0</v>
      </c>
      <c r="D99" s="12" t="e">
        <f>VLOOKUP(AC9,C69:M70,2,FALSE)</f>
        <v>#N/A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5"/>
    </row>
    <row r="100" spans="2:27" ht="20.100000000000001" customHeight="1" x14ac:dyDescent="0.2">
      <c r="B100" s="14" t="s">
        <v>1</v>
      </c>
      <c r="C100" s="13">
        <f>AE9</f>
        <v>0</v>
      </c>
      <c r="D100" s="12" t="e">
        <f>VLOOKUP(AE9,C73:D75,2,FALSE)</f>
        <v>#N/A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9"/>
    </row>
    <row r="101" spans="2:27" ht="20.100000000000001" customHeight="1" x14ac:dyDescent="0.2">
      <c r="B101" s="14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1"/>
      <c r="X101" s="11"/>
      <c r="Y101" s="11"/>
      <c r="Z101" s="11"/>
      <c r="AA101" s="9"/>
    </row>
    <row r="102" spans="2:27" ht="20.100000000000001" customHeight="1" x14ac:dyDescent="0.2">
      <c r="B102" s="14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1"/>
      <c r="X102" s="11"/>
      <c r="Y102" s="11"/>
      <c r="Z102" s="10"/>
      <c r="AA102" s="9"/>
    </row>
    <row r="103" spans="2:27" ht="20.100000000000001" customHeight="1" thickBot="1" x14ac:dyDescent="0.25">
      <c r="B103" s="8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5"/>
      <c r="AA103" s="4"/>
    </row>
    <row r="104" spans="2:27" ht="22.5" customHeight="1" x14ac:dyDescent="0.2">
      <c r="E104" s="3" t="s">
        <v>0</v>
      </c>
      <c r="AA104" s="2"/>
    </row>
    <row r="105" spans="2:27" ht="22.5" customHeight="1" x14ac:dyDescent="0.2">
      <c r="M105" s="2"/>
      <c r="AA105" s="2"/>
    </row>
  </sheetData>
  <sheetProtection algorithmName="SHA-512" hashValue="06YXxLd5UjVkRLft6i+k52KMwXu8Cph8RxTao9CE0JRMheBlPOGd65DJqyrOy+UmYIA0M112SgvtLMFe6IB1iQ==" saltValue="jbPZS40lCaseFah6+lZlaw==" spinCount="100000" sheet="1" objects="1" scenarios="1"/>
  <mergeCells count="22">
    <mergeCell ref="O9:O10"/>
    <mergeCell ref="Q9:Q10"/>
    <mergeCell ref="AA9:AA10"/>
    <mergeCell ref="AC9:AC10"/>
    <mergeCell ref="D29:J29"/>
    <mergeCell ref="D28:J28"/>
    <mergeCell ref="A4:Q4"/>
    <mergeCell ref="A6:D12"/>
    <mergeCell ref="E9:G10"/>
    <mergeCell ref="I9:I10"/>
    <mergeCell ref="K9:K10"/>
    <mergeCell ref="M9:M10"/>
    <mergeCell ref="D69:M69"/>
    <mergeCell ref="AE9:AE10"/>
    <mergeCell ref="E12:G12"/>
    <mergeCell ref="B13:D13"/>
    <mergeCell ref="D32:K32"/>
    <mergeCell ref="D66:K66"/>
    <mergeCell ref="S9:S10"/>
    <mergeCell ref="U9:U10"/>
    <mergeCell ref="W9:W10"/>
    <mergeCell ref="Y9:Y10"/>
  </mergeCells>
  <dataValidations count="13">
    <dataValidation type="list" allowBlank="1" showInputMessage="1" showErrorMessage="1" errorTitle="Invalid Data" error="Please select one option from the drop down list" sqref="Q9:Q10" xr:uid="{DA681F6B-AD90-4AEF-9A4B-FBD795A67BDA}">
      <formula1>$AG$35:$AG$36</formula1>
    </dataValidation>
    <dataValidation type="list" allowBlank="1" showInputMessage="1" showErrorMessage="1" errorTitle="Invalid Data" error="Please select one option from the drop down list" sqref="AA9:AA10" xr:uid="{F49192C8-F231-4284-A40B-90A61FCBD4A4}">
      <formula1>$AG$65:$AG$66</formula1>
    </dataValidation>
    <dataValidation type="list" allowBlank="1" showInputMessage="1" showErrorMessage="1" errorTitle="Invalid Data" error="Please select one option from the drop down list" sqref="O9:O10" xr:uid="{3CE64B3A-40A3-4E12-BC3C-A6F2D3F255A3}">
      <formula1>$AG$32</formula1>
    </dataValidation>
    <dataValidation type="list" allowBlank="1" showInputMessage="1" showErrorMessage="1" errorTitle="Invalid Data" error="Please select one option from the drop down list" sqref="M9:M10" xr:uid="{116AF933-4DD0-4797-B456-7DBCEADD2A7D}">
      <formula1>$AG$28:$AG$29</formula1>
    </dataValidation>
    <dataValidation type="list" allowBlank="1" showInputMessage="1" showErrorMessage="1" errorTitle="Invalid Data" error="Please select one option from the drop down list" sqref="K9:K10" xr:uid="{B80B01AE-A99E-4AFB-946F-78163ED22E9E}">
      <formula1>$C$25</formula1>
    </dataValidation>
    <dataValidation type="list" allowBlank="1" showInputMessage="1" showErrorMessage="1" errorTitle="Invalid Data" error="Please select one option from the drop down list" sqref="S9:S10" xr:uid="{64CF65DB-C302-40B6-B707-3604A4A3FDDE}">
      <formula1>$AG$39:$AG$41</formula1>
    </dataValidation>
    <dataValidation type="list" allowBlank="1" showInputMessage="1" showErrorMessage="1" errorTitle="Invalid Data" error="Please select one option from the drop down list" sqref="I9:I10" xr:uid="{A179BCFB-69FF-41D7-A009-00A775FCAC65}">
      <formula1>$C$20:$C$22</formula1>
    </dataValidation>
    <dataValidation type="list" allowBlank="1" showInputMessage="1" showErrorMessage="1" errorTitle="Invalid Data" error="Please select one option from the drop down list" sqref="AC9:AC10" xr:uid="{1113D5CA-8D1D-4BA4-A783-B9495E1BD7DB}">
      <formula1>$C$69:$C$70</formula1>
    </dataValidation>
    <dataValidation type="list" allowBlank="1" showInputMessage="1" showErrorMessage="1" errorTitle="Invalid Data" error="Please select one option from the drop down list" sqref="U9:U10" xr:uid="{7016818F-EED1-4925-951C-8E8C3EF5FBE5}">
      <formula1>$AG$44:$AG$48</formula1>
    </dataValidation>
    <dataValidation type="list" allowBlank="1" showInputMessage="1" showErrorMessage="1" errorTitle="Invalid Data" error="Please select one option from the drop down list" sqref="Y9:Y10" xr:uid="{C6180B8F-DC5F-4067-B8FA-2FB51D687F1F}">
      <formula1>$AG$57:$AG$62</formula1>
    </dataValidation>
    <dataValidation type="list" allowBlank="1" showInputMessage="1" showErrorMessage="1" errorTitle="Invalid Data" error="Please select one option from the drop down list" promptTitle="Click here to select options" prompt=" " sqref="E9:G10" xr:uid="{2582B6C4-4745-4307-AD87-066FB9E09D39}">
      <formula1>$C$15:$C$17</formula1>
    </dataValidation>
    <dataValidation type="list" allowBlank="1" showInputMessage="1" showErrorMessage="1" errorTitle="Invalid Data" error="Please select one option from the drop down list" sqref="W9:W10" xr:uid="{CB566694-1890-48E9-AD05-872716DF4C97}">
      <formula1>$AG$51:$AG$54</formula1>
    </dataValidation>
    <dataValidation type="list" allowBlank="1" showInputMessage="1" showErrorMessage="1" errorTitle="Invalid Data" error="Please select one option from the drop down list" sqref="AE9:AE10" xr:uid="{18DC9C2A-BF64-432D-B892-8DD5C2C1E07F}">
      <formula1>$C$73:$C$75</formula1>
    </dataValidation>
  </dataValidations>
  <printOptions horizontalCentered="1"/>
  <pageMargins left="0.5" right="0.25" top="0.25" bottom="0.65" header="0.5" footer="0.28000000000000003"/>
  <pageSetup scale="41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&amp;"Arial,Bold"&amp;Uwww.dynics.com&amp;R&amp;"Impact,Regular"LH B2B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LH-DOUBLE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2018-03-04T23:29:27Z</dcterms:created>
  <dcterms:modified xsi:type="dcterms:W3CDTF">2018-03-04T23:29:46Z</dcterms:modified>
</cp:coreProperties>
</file>